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H:\O R G A N I Z A C E  škol roku\S R P S\2021_2022\"/>
    </mc:Choice>
  </mc:AlternateContent>
  <xr:revisionPtr revIDLastSave="0" documentId="8_{3231740F-9F1F-4872-998B-D479E0680619}" xr6:coauthVersionLast="36" xr6:coauthVersionMax="36" xr10:uidLastSave="{00000000-0000-0000-0000-000000000000}"/>
  <bookViews>
    <workbookView xWindow="0" yWindow="0" windowWidth="23040" windowHeight="9060" activeTab="2" xr2:uid="{00000000-000D-0000-FFFF-FFFF00000000}"/>
  </bookViews>
  <sheets>
    <sheet name="2019-2020" sheetId="1" r:id="rId1"/>
    <sheet name="2020-2021" sheetId="2" r:id="rId2"/>
    <sheet name="2021-2022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" l="1"/>
  <c r="E8" i="2" l="1"/>
  <c r="D22" i="2"/>
  <c r="E15" i="3" l="1"/>
  <c r="E16" i="3"/>
  <c r="E17" i="3"/>
  <c r="E18" i="3"/>
  <c r="E8" i="3"/>
  <c r="H22" i="3" l="1"/>
  <c r="D22" i="3"/>
  <c r="H22" i="2" l="1"/>
  <c r="C22" i="1"/>
  <c r="F20" i="3"/>
  <c r="F22" i="3" s="1"/>
  <c r="E20" i="3"/>
  <c r="E14" i="3"/>
  <c r="E13" i="3"/>
  <c r="E12" i="3"/>
  <c r="E11" i="3"/>
  <c r="E10" i="3"/>
  <c r="E9" i="3"/>
  <c r="E7" i="3"/>
  <c r="G7" i="3" s="1"/>
  <c r="I7" i="3" s="1"/>
  <c r="E6" i="3"/>
  <c r="G6" i="3" l="1"/>
  <c r="I6" i="3" s="1"/>
  <c r="E22" i="3"/>
  <c r="E15" i="2"/>
  <c r="E21" i="2"/>
  <c r="F20" i="2"/>
  <c r="E20" i="2"/>
  <c r="E18" i="2"/>
  <c r="E16" i="2"/>
  <c r="E14" i="2"/>
  <c r="E13" i="2"/>
  <c r="E12" i="2"/>
  <c r="E11" i="2"/>
  <c r="E10" i="2"/>
  <c r="E9" i="2"/>
  <c r="E7" i="2"/>
  <c r="G7" i="2" s="1"/>
  <c r="C9" i="3" s="1"/>
  <c r="G9" i="3" s="1"/>
  <c r="I9" i="3" s="1"/>
  <c r="E6" i="2"/>
  <c r="G6" i="2" s="1"/>
  <c r="I6" i="2" s="1"/>
  <c r="C8" i="3" s="1"/>
  <c r="G8" i="3" s="1"/>
  <c r="I8" i="3" s="1"/>
  <c r="E11" i="1"/>
  <c r="E21" i="1"/>
  <c r="E20" i="1"/>
  <c r="E19" i="1"/>
  <c r="E14" i="1"/>
  <c r="E13" i="1"/>
  <c r="E12" i="1"/>
  <c r="E10" i="1"/>
  <c r="E9" i="1"/>
  <c r="E8" i="1"/>
  <c r="E7" i="1"/>
  <c r="G7" i="1" s="1"/>
  <c r="F21" i="1"/>
  <c r="G21" i="1" l="1"/>
  <c r="I21" i="1" s="1"/>
  <c r="E22" i="2"/>
  <c r="I14" i="1"/>
  <c r="C16" i="2" s="1"/>
  <c r="G14" i="1"/>
  <c r="I19" i="1"/>
  <c r="C21" i="2" s="1"/>
  <c r="G19" i="1"/>
  <c r="I8" i="1"/>
  <c r="C10" i="2" s="1"/>
  <c r="G8" i="1"/>
  <c r="I11" i="1"/>
  <c r="C13" i="2" s="1"/>
  <c r="G11" i="1"/>
  <c r="I7" i="1"/>
  <c r="C9" i="2" s="1"/>
  <c r="I13" i="1"/>
  <c r="C15" i="2" s="1"/>
  <c r="G13" i="1"/>
  <c r="I9" i="1"/>
  <c r="C11" i="2" s="1"/>
  <c r="G9" i="1"/>
  <c r="I10" i="1"/>
  <c r="C12" i="2" s="1"/>
  <c r="I12" i="2" s="1"/>
  <c r="G10" i="1"/>
  <c r="I12" i="1"/>
  <c r="C14" i="2" s="1"/>
  <c r="G12" i="1"/>
  <c r="F21" i="2"/>
  <c r="E18" i="1"/>
  <c r="E16" i="1"/>
  <c r="F20" i="1"/>
  <c r="F22" i="1" s="1"/>
  <c r="D22" i="1"/>
  <c r="E6" i="1"/>
  <c r="G21" i="2" l="1"/>
  <c r="I21" i="2" s="1"/>
  <c r="G9" i="2"/>
  <c r="I9" i="2"/>
  <c r="G13" i="2"/>
  <c r="I13" i="2"/>
  <c r="G12" i="2"/>
  <c r="C14" i="3" s="1"/>
  <c r="G14" i="3" s="1"/>
  <c r="I14" i="3" s="1"/>
  <c r="G14" i="2"/>
  <c r="I14" i="2"/>
  <c r="G16" i="2"/>
  <c r="I16" i="2"/>
  <c r="G10" i="2"/>
  <c r="I10" i="2"/>
  <c r="G11" i="2"/>
  <c r="I11" i="2"/>
  <c r="G15" i="2"/>
  <c r="I15" i="2"/>
  <c r="G20" i="1"/>
  <c r="I20" i="1" s="1"/>
  <c r="F22" i="2"/>
  <c r="I16" i="1"/>
  <c r="C18" i="2" s="1"/>
  <c r="G16" i="1"/>
  <c r="I18" i="1"/>
  <c r="C20" i="2" s="1"/>
  <c r="G20" i="2" s="1"/>
  <c r="I20" i="2" s="1"/>
  <c r="G18" i="1"/>
  <c r="I6" i="1"/>
  <c r="C8" i="2" s="1"/>
  <c r="I8" i="2" s="1"/>
  <c r="E22" i="1"/>
  <c r="G6" i="1"/>
  <c r="H22" i="1"/>
  <c r="C15" i="3" l="1"/>
  <c r="G15" i="3" s="1"/>
  <c r="I15" i="3" s="1"/>
  <c r="G18" i="2"/>
  <c r="I18" i="2"/>
  <c r="C12" i="3"/>
  <c r="G12" i="3" s="1"/>
  <c r="I12" i="3" s="1"/>
  <c r="C11" i="3"/>
  <c r="G11" i="3" s="1"/>
  <c r="I11" i="3" s="1"/>
  <c r="C18" i="3"/>
  <c r="G18" i="3" s="1"/>
  <c r="I18" i="3" s="1"/>
  <c r="C17" i="3"/>
  <c r="G17" i="3" s="1"/>
  <c r="I17" i="3" s="1"/>
  <c r="C16" i="3"/>
  <c r="G16" i="3" s="1"/>
  <c r="I16" i="3" s="1"/>
  <c r="C13" i="3"/>
  <c r="G13" i="3" s="1"/>
  <c r="I13" i="3" s="1"/>
  <c r="G8" i="2"/>
  <c r="C22" i="2"/>
  <c r="I22" i="1"/>
  <c r="G22" i="1"/>
  <c r="C20" i="3" l="1"/>
  <c r="G22" i="2"/>
  <c r="C10" i="3"/>
  <c r="I22" i="2"/>
  <c r="G20" i="3" l="1"/>
  <c r="I20" i="3" s="1"/>
  <c r="G10" i="3"/>
  <c r="C22" i="3"/>
  <c r="I10" i="3" l="1"/>
  <c r="I22" i="3" s="1"/>
  <c r="G2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ludek</author>
  </authors>
  <commentList>
    <comment ref="I20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Zde musí být 0 neb Oktaváni si vyberou všechny peníze na maturitu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21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 xml:space="preserve">Zde musí být 0 neb Oktaváni si vyberou všechny peníze na maturitu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ruckal</author>
  </authors>
  <commentList>
    <comment ref="C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ruckal:</t>
        </r>
        <r>
          <rPr>
            <sz val="9"/>
            <color indexed="81"/>
            <rFont val="Tahoma"/>
            <family val="2"/>
            <charset val="238"/>
          </rPr>
          <t xml:space="preserve">
Zde musí být 0, neb Primy nikdy nemají peníze z minulého roku</t>
        </r>
      </text>
    </comment>
    <comment ref="I20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ruckal:</t>
        </r>
        <r>
          <rPr>
            <sz val="9"/>
            <color indexed="81"/>
            <rFont val="Tahoma"/>
            <family val="2"/>
            <charset val="238"/>
          </rPr>
          <t xml:space="preserve">
Zde by měla být O, neb Oktaviáni si vyberou všechny peníze
</t>
        </r>
      </text>
    </comment>
    <comment ref="I21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>ruckal:</t>
        </r>
        <r>
          <rPr>
            <sz val="9"/>
            <color indexed="81"/>
            <rFont val="Tahoma"/>
            <family val="2"/>
            <charset val="238"/>
          </rPr>
          <t xml:space="preserve">
Zde by měla být 0, neb Oktaviáni si vyberou všechny peníze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ruckal</author>
  </authors>
  <commentList>
    <comment ref="C6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ruckal:</t>
        </r>
        <r>
          <rPr>
            <sz val="9"/>
            <color indexed="81"/>
            <rFont val="Tahoma"/>
            <family val="2"/>
            <charset val="238"/>
          </rPr>
          <t xml:space="preserve">
Zde musí být 0, neb Primy nikdy nemají peníze z minulého roku</t>
        </r>
      </text>
    </comment>
  </commentList>
</comments>
</file>

<file path=xl/sharedStrings.xml><?xml version="1.0" encoding="utf-8"?>
<sst xmlns="http://schemas.openxmlformats.org/spreadsheetml/2006/main" count="111" uniqueCount="59">
  <si>
    <t>Celkem</t>
  </si>
  <si>
    <t>2019/2020              Třída</t>
  </si>
  <si>
    <t>---</t>
  </si>
  <si>
    <t>Reálně vyčerpáno</t>
  </si>
  <si>
    <t>Převod do dalšího roku</t>
  </si>
  <si>
    <t>Třídní peněženka</t>
  </si>
  <si>
    <t>2020/2021              Třída</t>
  </si>
  <si>
    <t>Reálný výběr příspěvků ve třídě</t>
  </si>
  <si>
    <t>Možno čerpat celkem max.</t>
  </si>
  <si>
    <t>Převod z minulých let</t>
  </si>
  <si>
    <t>20% z výběru pro třídu</t>
  </si>
  <si>
    <t>50% z výběru pro Oktávy</t>
  </si>
  <si>
    <t>2021/2022              Třída</t>
  </si>
  <si>
    <t>5.A  (Pin)</t>
  </si>
  <si>
    <t>5.B (Sko)</t>
  </si>
  <si>
    <t>6.A (Kas)</t>
  </si>
  <si>
    <t>6.B (Jo)</t>
  </si>
  <si>
    <t>7. (Ond)</t>
  </si>
  <si>
    <t>8. (Pl)</t>
  </si>
  <si>
    <t>1.A (Ga)</t>
  </si>
  <si>
    <t>1.B (Fol)</t>
  </si>
  <si>
    <t>2.A (Gjd)</t>
  </si>
  <si>
    <t>2.B (Kt)</t>
  </si>
  <si>
    <t>3.A (Fi)</t>
  </si>
  <si>
    <t>3.B (Brt)</t>
  </si>
  <si>
    <t>4.A (Kv)</t>
  </si>
  <si>
    <t>4.B (Ta)</t>
  </si>
  <si>
    <t>1.A (Gjd)</t>
  </si>
  <si>
    <t>1.B (Kt)</t>
  </si>
  <si>
    <t>2.A (Fi)</t>
  </si>
  <si>
    <t>2.B (Brt)</t>
  </si>
  <si>
    <t>3.A (Kv)</t>
  </si>
  <si>
    <t>3.B (Ta)</t>
  </si>
  <si>
    <t>4.A (su)</t>
  </si>
  <si>
    <t>4.B (Uh)</t>
  </si>
  <si>
    <t>5.A (Kas)</t>
  </si>
  <si>
    <t>5.B (Jo)</t>
  </si>
  <si>
    <t>6. (Ond)</t>
  </si>
  <si>
    <t>7. (Pl)</t>
  </si>
  <si>
    <t>8.A (Sk)</t>
  </si>
  <si>
    <t>1.A (Fi)</t>
  </si>
  <si>
    <t>1.B (Brt)</t>
  </si>
  <si>
    <t>2.A (Kv)</t>
  </si>
  <si>
    <t>2.B (Ta)</t>
  </si>
  <si>
    <t>3.A (Su)</t>
  </si>
  <si>
    <t>3.B (Uh)</t>
  </si>
  <si>
    <t>4.A (Du)</t>
  </si>
  <si>
    <t>4.B (Kk)</t>
  </si>
  <si>
    <t>5. (Ond)</t>
  </si>
  <si>
    <t>6. (Pl)</t>
  </si>
  <si>
    <t>7.A (Sk)</t>
  </si>
  <si>
    <t>7.B (Mat)</t>
  </si>
  <si>
    <t>8.A (Sko)</t>
  </si>
  <si>
    <t>8.B (Pin)</t>
  </si>
  <si>
    <t>8.B (Mat, Či)</t>
  </si>
  <si>
    <t>školní rok 2019-2020</t>
  </si>
  <si>
    <t>školní rok 2020- 2021</t>
  </si>
  <si>
    <t>školní rok 2021 -2022</t>
  </si>
  <si>
    <t>Výběr příspěvků ve třídě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</si>
</sst>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#,##0.00\ [$Kč-405];[Red]\-#,##0.00\ [$Kč-405]"/>
    <numFmt numFmtId="165" formatCode="#,##0.00&quot; Kč&quot;"/>
    <numFmt numFmtId="166" formatCode="#,##0.00_ ;[Red]\-#,##0.00\ "/>
    <numFmt numFmtId="167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Arial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trike/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63"/>
      </right>
      <top/>
      <bottom style="medium">
        <color indexed="8"/>
      </bottom>
      <diagonal/>
    </border>
    <border>
      <left/>
      <right style="thin">
        <color indexed="63"/>
      </right>
      <top/>
      <bottom style="medium">
        <color indexed="8"/>
      </bottom>
      <diagonal/>
    </border>
    <border>
      <left style="thin">
        <color indexed="63"/>
      </left>
      <right style="thin">
        <color indexed="63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0" fillId="0" borderId="0"/>
  </cellStyleXfs>
  <cellXfs count="77">
    <xf numFmtId="0" fontId="0" fillId="0" borderId="0" xfId="0"/>
    <xf numFmtId="0" fontId="2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6" fillId="0" borderId="0" xfId="0" applyFont="1"/>
    <xf numFmtId="0" fontId="7" fillId="0" borderId="0" xfId="0" applyFont="1" applyBorder="1" applyAlignment="1">
      <alignment horizontal="left"/>
    </xf>
    <xf numFmtId="44" fontId="0" fillId="0" borderId="0" xfId="0" applyNumberFormat="1"/>
    <xf numFmtId="44" fontId="0" fillId="0" borderId="0" xfId="0" applyNumberFormat="1" applyFont="1"/>
    <xf numFmtId="44" fontId="1" fillId="0" borderId="0" xfId="0" applyNumberFormat="1" applyFont="1"/>
    <xf numFmtId="0" fontId="3" fillId="0" borderId="13" xfId="0" applyFont="1" applyFill="1" applyBorder="1" applyAlignment="1">
      <alignment horizontal="center"/>
    </xf>
    <xf numFmtId="0" fontId="4" fillId="0" borderId="13" xfId="0" applyFont="1" applyBorder="1"/>
    <xf numFmtId="164" fontId="5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0" fontId="2" fillId="0" borderId="14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9" fontId="11" fillId="0" borderId="4" xfId="0" applyNumberFormat="1" applyFont="1" applyBorder="1" applyAlignment="1">
      <alignment horizontal="center" wrapText="1"/>
    </xf>
    <xf numFmtId="0" fontId="12" fillId="0" borderId="18" xfId="0" applyFont="1" applyBorder="1" applyAlignment="1">
      <alignment horizontal="center"/>
    </xf>
    <xf numFmtId="44" fontId="12" fillId="0" borderId="3" xfId="0" applyNumberFormat="1" applyFont="1" applyBorder="1" applyAlignment="1">
      <alignment horizontal="center"/>
    </xf>
    <xf numFmtId="164" fontId="12" fillId="0" borderId="3" xfId="1" applyNumberFormat="1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164" fontId="12" fillId="0" borderId="3" xfId="0" quotePrefix="1" applyNumberFormat="1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44" fontId="12" fillId="0" borderId="6" xfId="0" applyNumberFormat="1" applyFont="1" applyBorder="1" applyAlignment="1">
      <alignment horizontal="center"/>
    </xf>
    <xf numFmtId="164" fontId="12" fillId="0" borderId="6" xfId="1" applyNumberFormat="1" applyFont="1" applyBorder="1" applyAlignment="1">
      <alignment horizontal="center"/>
    </xf>
    <xf numFmtId="164" fontId="12" fillId="0" borderId="6" xfId="0" applyNumberFormat="1" applyFont="1" applyBorder="1" applyAlignment="1">
      <alignment horizontal="center"/>
    </xf>
    <xf numFmtId="164" fontId="12" fillId="0" borderId="6" xfId="0" quotePrefix="1" applyNumberFormat="1" applyFont="1" applyBorder="1" applyAlignment="1">
      <alignment horizontal="center"/>
    </xf>
    <xf numFmtId="0" fontId="13" fillId="2" borderId="19" xfId="0" applyFont="1" applyFill="1" applyBorder="1" applyAlignment="1">
      <alignment horizontal="center"/>
    </xf>
    <xf numFmtId="44" fontId="12" fillId="2" borderId="6" xfId="0" applyNumberFormat="1" applyFont="1" applyFill="1" applyBorder="1" applyAlignment="1">
      <alignment horizontal="center"/>
    </xf>
    <xf numFmtId="164" fontId="12" fillId="2" borderId="6" xfId="0" applyNumberFormat="1" applyFont="1" applyFill="1" applyBorder="1" applyAlignment="1">
      <alignment horizontal="center"/>
    </xf>
    <xf numFmtId="164" fontId="13" fillId="2" borderId="6" xfId="0" quotePrefix="1" applyNumberFormat="1" applyFont="1" applyFill="1" applyBorder="1" applyAlignment="1">
      <alignment horizontal="center"/>
    </xf>
    <xf numFmtId="0" fontId="12" fillId="0" borderId="20" xfId="0" applyFont="1" applyBorder="1" applyAlignment="1">
      <alignment horizontal="center"/>
    </xf>
    <xf numFmtId="44" fontId="12" fillId="0" borderId="9" xfId="0" applyNumberFormat="1" applyFont="1" applyBorder="1" applyAlignment="1">
      <alignment horizontal="center"/>
    </xf>
    <xf numFmtId="164" fontId="12" fillId="0" borderId="9" xfId="1" applyNumberFormat="1" applyFont="1" applyBorder="1" applyAlignment="1">
      <alignment horizontal="center"/>
    </xf>
    <xf numFmtId="164" fontId="12" fillId="0" borderId="9" xfId="0" applyNumberFormat="1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44" fontId="14" fillId="0" borderId="16" xfId="0" applyNumberFormat="1" applyFont="1" applyBorder="1" applyAlignment="1">
      <alignment horizontal="center"/>
    </xf>
    <xf numFmtId="164" fontId="14" fillId="0" borderId="17" xfId="0" applyNumberFormat="1" applyFont="1" applyBorder="1" applyAlignment="1">
      <alignment horizontal="center"/>
    </xf>
    <xf numFmtId="164" fontId="14" fillId="0" borderId="12" xfId="0" applyNumberFormat="1" applyFont="1" applyBorder="1" applyAlignment="1">
      <alignment horizontal="center"/>
    </xf>
    <xf numFmtId="165" fontId="11" fillId="0" borderId="7" xfId="0" applyNumberFormat="1" applyFont="1" applyBorder="1" applyAlignment="1">
      <alignment horizontal="center"/>
    </xf>
    <xf numFmtId="165" fontId="11" fillId="0" borderId="5" xfId="0" applyNumberFormat="1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165" fontId="15" fillId="2" borderId="6" xfId="0" applyNumberFormat="1" applyFont="1" applyFill="1" applyBorder="1" applyAlignment="1">
      <alignment horizontal="center"/>
    </xf>
    <xf numFmtId="165" fontId="15" fillId="2" borderId="2" xfId="0" applyNumberFormat="1" applyFont="1" applyFill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0" fontId="12" fillId="2" borderId="19" xfId="0" applyFont="1" applyFill="1" applyBorder="1" applyAlignment="1">
      <alignment horizontal="center"/>
    </xf>
    <xf numFmtId="10" fontId="12" fillId="2" borderId="6" xfId="0" applyNumberFormat="1" applyFont="1" applyFill="1" applyBorder="1" applyAlignment="1">
      <alignment horizontal="center"/>
    </xf>
    <xf numFmtId="164" fontId="12" fillId="2" borderId="6" xfId="0" quotePrefix="1" applyNumberFormat="1" applyFont="1" applyFill="1" applyBorder="1" applyAlignment="1">
      <alignment horizontal="center"/>
    </xf>
    <xf numFmtId="167" fontId="12" fillId="0" borderId="6" xfId="0" applyNumberFormat="1" applyFont="1" applyBorder="1" applyAlignment="1">
      <alignment horizontal="center"/>
    </xf>
    <xf numFmtId="167" fontId="12" fillId="2" borderId="6" xfId="0" applyNumberFormat="1" applyFont="1" applyFill="1" applyBorder="1" applyAlignment="1">
      <alignment horizontal="center"/>
    </xf>
    <xf numFmtId="167" fontId="12" fillId="0" borderId="21" xfId="0" applyNumberFormat="1" applyFont="1" applyBorder="1" applyAlignment="1">
      <alignment horizontal="center"/>
    </xf>
    <xf numFmtId="164" fontId="12" fillId="0" borderId="21" xfId="0" applyNumberFormat="1" applyFont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167" fontId="12" fillId="2" borderId="9" xfId="0" applyNumberFormat="1" applyFont="1" applyFill="1" applyBorder="1" applyAlignment="1">
      <alignment horizontal="center"/>
    </xf>
    <xf numFmtId="164" fontId="12" fillId="2" borderId="9" xfId="0" applyNumberFormat="1" applyFont="1" applyFill="1" applyBorder="1" applyAlignment="1">
      <alignment horizontal="center"/>
    </xf>
    <xf numFmtId="164" fontId="12" fillId="2" borderId="9" xfId="0" quotePrefix="1" applyNumberFormat="1" applyFont="1" applyFill="1" applyBorder="1" applyAlignment="1">
      <alignment horizontal="center"/>
    </xf>
    <xf numFmtId="167" fontId="4" fillId="0" borderId="3" xfId="0" applyNumberFormat="1" applyFont="1" applyBorder="1" applyAlignment="1">
      <alignment horizontal="center"/>
    </xf>
    <xf numFmtId="166" fontId="4" fillId="0" borderId="10" xfId="0" applyNumberFormat="1" applyFont="1" applyBorder="1" applyAlignment="1">
      <alignment horizontal="center"/>
    </xf>
    <xf numFmtId="167" fontId="4" fillId="0" borderId="6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165" fontId="4" fillId="2" borderId="6" xfId="0" applyNumberFormat="1" applyFont="1" applyFill="1" applyBorder="1" applyAlignment="1">
      <alignment horizontal="center"/>
    </xf>
    <xf numFmtId="166" fontId="4" fillId="2" borderId="2" xfId="0" applyNumberFormat="1" applyFont="1" applyFill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6" fontId="4" fillId="0" borderId="22" xfId="0" applyNumberFormat="1" applyFont="1" applyBorder="1" applyAlignment="1">
      <alignment horizontal="center"/>
    </xf>
    <xf numFmtId="165" fontId="4" fillId="2" borderId="9" xfId="0" applyNumberFormat="1" applyFont="1" applyFill="1" applyBorder="1" applyAlignment="1">
      <alignment horizontal="center"/>
    </xf>
    <xf numFmtId="166" fontId="4" fillId="2" borderId="8" xfId="0" applyNumberFormat="1" applyFont="1" applyFill="1" applyBorder="1" applyAlignment="1">
      <alignment horizontal="center"/>
    </xf>
    <xf numFmtId="14" fontId="4" fillId="0" borderId="0" xfId="0" applyNumberFormat="1" applyFont="1"/>
    <xf numFmtId="164" fontId="16" fillId="0" borderId="6" xfId="0" applyNumberFormat="1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64" fontId="17" fillId="0" borderId="6" xfId="1" applyNumberFormat="1" applyFont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164" fontId="17" fillId="0" borderId="9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23"/>
  <sheetViews>
    <sheetView zoomScale="118" workbookViewId="0">
      <selection activeCell="D9" sqref="D9"/>
    </sheetView>
  </sheetViews>
  <sheetFormatPr defaultRowHeight="14.4" x14ac:dyDescent="0.3"/>
  <cols>
    <col min="2" max="2" width="10.33203125" customWidth="1"/>
    <col min="3" max="3" width="12.5546875" customWidth="1"/>
    <col min="4" max="4" width="18.33203125" customWidth="1"/>
    <col min="5" max="5" width="15.33203125" customWidth="1"/>
    <col min="6" max="6" width="13.33203125" customWidth="1"/>
    <col min="7" max="7" width="16.88671875" customWidth="1"/>
    <col min="8" max="8" width="12.44140625" customWidth="1"/>
    <col min="9" max="9" width="14.6640625" customWidth="1"/>
  </cols>
  <sheetData>
    <row r="1" spans="2:9" x14ac:dyDescent="0.3">
      <c r="B1" s="1"/>
      <c r="C1" s="1"/>
      <c r="D1" s="2"/>
      <c r="E1" s="2"/>
      <c r="F1" s="2"/>
      <c r="G1" s="2"/>
      <c r="H1" s="2"/>
    </row>
    <row r="2" spans="2:9" ht="21" x14ac:dyDescent="0.4">
      <c r="B2" s="4" t="s">
        <v>5</v>
      </c>
      <c r="C2" s="2"/>
      <c r="E2" s="2"/>
      <c r="F2" s="2"/>
      <c r="G2" s="2"/>
      <c r="H2" s="2"/>
    </row>
    <row r="3" spans="2:9" x14ac:dyDescent="0.3">
      <c r="B3" s="72" t="s">
        <v>55</v>
      </c>
      <c r="C3" s="2"/>
      <c r="D3" s="2"/>
      <c r="E3" s="2"/>
      <c r="F3" s="2"/>
      <c r="G3" s="2"/>
      <c r="H3" s="2"/>
    </row>
    <row r="4" spans="2:9" ht="15" thickBot="1" x14ac:dyDescent="0.35">
      <c r="B4" s="76"/>
      <c r="C4" s="76"/>
      <c r="D4" s="76"/>
      <c r="E4" s="76"/>
      <c r="F4" s="76"/>
      <c r="G4" s="76"/>
      <c r="H4" s="76"/>
    </row>
    <row r="5" spans="2:9" ht="42.6" customHeight="1" thickBot="1" x14ac:dyDescent="0.35">
      <c r="B5" s="14" t="s">
        <v>1</v>
      </c>
      <c r="C5" s="15" t="s">
        <v>9</v>
      </c>
      <c r="D5" s="15" t="s">
        <v>7</v>
      </c>
      <c r="E5" s="16" t="s">
        <v>10</v>
      </c>
      <c r="F5" s="16" t="s">
        <v>11</v>
      </c>
      <c r="G5" s="16" t="s">
        <v>8</v>
      </c>
      <c r="H5" s="15" t="s">
        <v>3</v>
      </c>
      <c r="I5" s="15" t="s">
        <v>4</v>
      </c>
    </row>
    <row r="6" spans="2:9" x14ac:dyDescent="0.3">
      <c r="B6" s="17" t="s">
        <v>40</v>
      </c>
      <c r="C6" s="18">
        <v>0</v>
      </c>
      <c r="D6" s="19">
        <v>6000</v>
      </c>
      <c r="E6" s="20">
        <f t="shared" ref="E6:E14" si="0">D6*0.2</f>
        <v>1200</v>
      </c>
      <c r="F6" s="21" t="s">
        <v>2</v>
      </c>
      <c r="G6" s="21">
        <f>E6</f>
        <v>1200</v>
      </c>
      <c r="H6" s="41">
        <v>0</v>
      </c>
      <c r="I6" s="42">
        <f>(E6)-H6</f>
        <v>1200</v>
      </c>
    </row>
    <row r="7" spans="2:9" x14ac:dyDescent="0.3">
      <c r="B7" s="22" t="s">
        <v>41</v>
      </c>
      <c r="C7" s="23">
        <v>0</v>
      </c>
      <c r="D7" s="24">
        <v>6800</v>
      </c>
      <c r="E7" s="25">
        <f t="shared" si="0"/>
        <v>1360</v>
      </c>
      <c r="F7" s="26" t="s">
        <v>2</v>
      </c>
      <c r="G7" s="26">
        <f t="shared" ref="G7:G19" si="1">E7</f>
        <v>1360</v>
      </c>
      <c r="H7" s="43">
        <v>0</v>
      </c>
      <c r="I7" s="44">
        <f t="shared" ref="I7:I14" si="2">(E7)-H7</f>
        <v>1360</v>
      </c>
    </row>
    <row r="8" spans="2:9" x14ac:dyDescent="0.3">
      <c r="B8" s="22" t="s">
        <v>42</v>
      </c>
      <c r="C8" s="23">
        <v>0</v>
      </c>
      <c r="D8" s="24">
        <v>5800</v>
      </c>
      <c r="E8" s="25">
        <f t="shared" si="0"/>
        <v>1160</v>
      </c>
      <c r="F8" s="26" t="s">
        <v>2</v>
      </c>
      <c r="G8" s="26">
        <f t="shared" si="1"/>
        <v>1160</v>
      </c>
      <c r="H8" s="43">
        <v>0</v>
      </c>
      <c r="I8" s="44">
        <f t="shared" si="2"/>
        <v>1160</v>
      </c>
    </row>
    <row r="9" spans="2:9" x14ac:dyDescent="0.3">
      <c r="B9" s="22" t="s">
        <v>43</v>
      </c>
      <c r="C9" s="23">
        <v>0</v>
      </c>
      <c r="D9" s="24">
        <v>6000</v>
      </c>
      <c r="E9" s="25">
        <f t="shared" si="0"/>
        <v>1200</v>
      </c>
      <c r="F9" s="26" t="s">
        <v>2</v>
      </c>
      <c r="G9" s="26">
        <f t="shared" si="1"/>
        <v>1200</v>
      </c>
      <c r="H9" s="43">
        <v>0</v>
      </c>
      <c r="I9" s="44">
        <f t="shared" si="2"/>
        <v>1200</v>
      </c>
    </row>
    <row r="10" spans="2:9" x14ac:dyDescent="0.3">
      <c r="B10" s="22" t="s">
        <v>44</v>
      </c>
      <c r="C10" s="23">
        <v>0</v>
      </c>
      <c r="D10" s="24">
        <v>5200</v>
      </c>
      <c r="E10" s="25">
        <f t="shared" si="0"/>
        <v>1040</v>
      </c>
      <c r="F10" s="26" t="s">
        <v>2</v>
      </c>
      <c r="G10" s="26">
        <f t="shared" si="1"/>
        <v>1040</v>
      </c>
      <c r="H10" s="43">
        <v>0</v>
      </c>
      <c r="I10" s="44">
        <f t="shared" si="2"/>
        <v>1040</v>
      </c>
    </row>
    <row r="11" spans="2:9" x14ac:dyDescent="0.3">
      <c r="B11" s="22" t="s">
        <v>45</v>
      </c>
      <c r="C11" s="23">
        <v>0</v>
      </c>
      <c r="D11" s="24">
        <v>6200</v>
      </c>
      <c r="E11" s="25">
        <f t="shared" si="0"/>
        <v>1240</v>
      </c>
      <c r="F11" s="26" t="s">
        <v>2</v>
      </c>
      <c r="G11" s="26">
        <f t="shared" si="1"/>
        <v>1240</v>
      </c>
      <c r="H11" s="43">
        <v>0</v>
      </c>
      <c r="I11" s="44">
        <f t="shared" si="2"/>
        <v>1240</v>
      </c>
    </row>
    <row r="12" spans="2:9" x14ac:dyDescent="0.3">
      <c r="B12" s="22" t="s">
        <v>46</v>
      </c>
      <c r="C12" s="23">
        <v>0</v>
      </c>
      <c r="D12" s="24">
        <v>5600</v>
      </c>
      <c r="E12" s="25">
        <f t="shared" si="0"/>
        <v>1120</v>
      </c>
      <c r="F12" s="26" t="s">
        <v>2</v>
      </c>
      <c r="G12" s="26">
        <f t="shared" si="1"/>
        <v>1120</v>
      </c>
      <c r="H12" s="43">
        <v>0</v>
      </c>
      <c r="I12" s="44">
        <f t="shared" si="2"/>
        <v>1120</v>
      </c>
    </row>
    <row r="13" spans="2:9" x14ac:dyDescent="0.3">
      <c r="B13" s="22" t="s">
        <v>47</v>
      </c>
      <c r="C13" s="23">
        <v>0</v>
      </c>
      <c r="D13" s="24">
        <v>5800</v>
      </c>
      <c r="E13" s="25">
        <f t="shared" si="0"/>
        <v>1160</v>
      </c>
      <c r="F13" s="26" t="s">
        <v>2</v>
      </c>
      <c r="G13" s="26">
        <f t="shared" si="1"/>
        <v>1160</v>
      </c>
      <c r="H13" s="43">
        <v>0</v>
      </c>
      <c r="I13" s="44">
        <f t="shared" si="2"/>
        <v>1160</v>
      </c>
    </row>
    <row r="14" spans="2:9" x14ac:dyDescent="0.3">
      <c r="B14" s="22" t="s">
        <v>48</v>
      </c>
      <c r="C14" s="23">
        <v>0</v>
      </c>
      <c r="D14" s="24">
        <v>5800</v>
      </c>
      <c r="E14" s="25">
        <f t="shared" si="0"/>
        <v>1160</v>
      </c>
      <c r="F14" s="26" t="s">
        <v>2</v>
      </c>
      <c r="G14" s="26">
        <f t="shared" si="1"/>
        <v>1160</v>
      </c>
      <c r="H14" s="43">
        <v>0</v>
      </c>
      <c r="I14" s="44">
        <f t="shared" si="2"/>
        <v>1160</v>
      </c>
    </row>
    <row r="15" spans="2:9" s="3" customFormat="1" x14ac:dyDescent="0.3">
      <c r="B15" s="27"/>
      <c r="C15" s="28">
        <v>0</v>
      </c>
      <c r="D15" s="29"/>
      <c r="E15" s="29"/>
      <c r="F15" s="30"/>
      <c r="G15" s="45"/>
      <c r="H15" s="45"/>
      <c r="I15" s="46"/>
    </row>
    <row r="16" spans="2:9" x14ac:dyDescent="0.3">
      <c r="B16" s="22" t="s">
        <v>49</v>
      </c>
      <c r="C16" s="23">
        <v>0</v>
      </c>
      <c r="D16" s="25">
        <v>5400</v>
      </c>
      <c r="E16" s="25">
        <f>D16*0.2</f>
        <v>1080</v>
      </c>
      <c r="F16" s="26" t="s">
        <v>2</v>
      </c>
      <c r="G16" s="26">
        <f t="shared" si="1"/>
        <v>1080</v>
      </c>
      <c r="H16" s="43">
        <v>0</v>
      </c>
      <c r="I16" s="44">
        <f>(E16)-H16</f>
        <v>1080</v>
      </c>
    </row>
    <row r="17" spans="2:9" s="3" customFormat="1" x14ac:dyDescent="0.3">
      <c r="B17" s="27"/>
      <c r="C17" s="28">
        <v>0</v>
      </c>
      <c r="D17" s="29"/>
      <c r="E17" s="29"/>
      <c r="F17" s="30"/>
      <c r="G17" s="45"/>
      <c r="H17" s="45"/>
      <c r="I17" s="46"/>
    </row>
    <row r="18" spans="2:9" x14ac:dyDescent="0.3">
      <c r="B18" s="22" t="s">
        <v>50</v>
      </c>
      <c r="C18" s="23">
        <v>0</v>
      </c>
      <c r="D18" s="24">
        <v>5200</v>
      </c>
      <c r="E18" s="25">
        <f>D18*0.2</f>
        <v>1040</v>
      </c>
      <c r="F18" s="26" t="s">
        <v>2</v>
      </c>
      <c r="G18" s="26">
        <f t="shared" si="1"/>
        <v>1040</v>
      </c>
      <c r="H18" s="43">
        <v>0</v>
      </c>
      <c r="I18" s="44">
        <f>(E18)-H18</f>
        <v>1040</v>
      </c>
    </row>
    <row r="19" spans="2:9" x14ac:dyDescent="0.3">
      <c r="B19" s="22" t="s">
        <v>51</v>
      </c>
      <c r="C19" s="23">
        <v>0</v>
      </c>
      <c r="D19" s="24">
        <v>4400</v>
      </c>
      <c r="E19" s="25">
        <f>D19*0.2</f>
        <v>880</v>
      </c>
      <c r="F19" s="26" t="s">
        <v>2</v>
      </c>
      <c r="G19" s="26">
        <f t="shared" si="1"/>
        <v>880</v>
      </c>
      <c r="H19" s="43">
        <v>0</v>
      </c>
      <c r="I19" s="44">
        <f>(E19)-H19</f>
        <v>880</v>
      </c>
    </row>
    <row r="20" spans="2:9" x14ac:dyDescent="0.3">
      <c r="B20" s="22" t="s">
        <v>52</v>
      </c>
      <c r="C20" s="23">
        <v>0</v>
      </c>
      <c r="D20" s="24">
        <v>600</v>
      </c>
      <c r="E20" s="25">
        <f>D20*0.2</f>
        <v>120</v>
      </c>
      <c r="F20" s="25">
        <f>D20*0.5</f>
        <v>300</v>
      </c>
      <c r="G20" s="25">
        <f>E20+F20</f>
        <v>420</v>
      </c>
      <c r="H20" s="43">
        <v>420</v>
      </c>
      <c r="I20" s="44">
        <f>G20-H20</f>
        <v>0</v>
      </c>
    </row>
    <row r="21" spans="2:9" ht="15" thickBot="1" x14ac:dyDescent="0.35">
      <c r="B21" s="31" t="s">
        <v>53</v>
      </c>
      <c r="C21" s="32">
        <v>0</v>
      </c>
      <c r="D21" s="33">
        <v>0</v>
      </c>
      <c r="E21" s="34">
        <f>D21*0.2</f>
        <v>0</v>
      </c>
      <c r="F21" s="34">
        <f>D21*0.5</f>
        <v>0</v>
      </c>
      <c r="G21" s="34">
        <f>E21+F21</f>
        <v>0</v>
      </c>
      <c r="H21" s="47">
        <v>0</v>
      </c>
      <c r="I21" s="48">
        <f>G21-H21</f>
        <v>0</v>
      </c>
    </row>
    <row r="22" spans="2:9" ht="15" thickBot="1" x14ac:dyDescent="0.35">
      <c r="B22" s="35" t="s">
        <v>0</v>
      </c>
      <c r="C22" s="36">
        <f>SUM(C6:C21)</f>
        <v>0</v>
      </c>
      <c r="D22" s="37">
        <f>SUM(D6:D21)</f>
        <v>68800</v>
      </c>
      <c r="E22" s="37">
        <f>SUM(E6:E21)</f>
        <v>13760</v>
      </c>
      <c r="F22" s="38">
        <f>SUM(F20:F21)</f>
        <v>300</v>
      </c>
      <c r="G22" s="39">
        <f>SUM(G6:G21)</f>
        <v>14060</v>
      </c>
      <c r="H22" s="39">
        <f>SUM(H6:H21)</f>
        <v>420</v>
      </c>
      <c r="I22" s="40">
        <f>SUM(I6:I21)</f>
        <v>13640</v>
      </c>
    </row>
    <row r="23" spans="2:9" x14ac:dyDescent="0.3">
      <c r="B23" s="8"/>
      <c r="C23" s="9"/>
      <c r="D23" s="10"/>
      <c r="E23" s="11"/>
      <c r="F23" s="11"/>
      <c r="G23" s="11"/>
      <c r="H23" s="11"/>
    </row>
  </sheetData>
  <mergeCells count="1">
    <mergeCell ref="B4:H4"/>
  </mergeCells>
  <pageMargins left="0.7" right="0.7" top="0.78740157499999996" bottom="0.78740157499999996" header="0.3" footer="0.3"/>
  <pageSetup fitToHeight="0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K22"/>
  <sheetViews>
    <sheetView zoomScale="118" workbookViewId="0">
      <selection activeCell="I21" sqref="I21"/>
    </sheetView>
  </sheetViews>
  <sheetFormatPr defaultRowHeight="14.4" x14ac:dyDescent="0.3"/>
  <cols>
    <col min="2" max="2" width="10.44140625" customWidth="1"/>
    <col min="3" max="3" width="14.44140625" customWidth="1"/>
    <col min="4" max="4" width="18.44140625" customWidth="1"/>
    <col min="5" max="5" width="14.33203125" customWidth="1"/>
    <col min="6" max="6" width="13.5546875" customWidth="1"/>
    <col min="7" max="7" width="15.6640625" customWidth="1"/>
    <col min="8" max="8" width="13.6640625" customWidth="1"/>
    <col min="9" max="9" width="16" customWidth="1"/>
    <col min="10" max="10" width="15.88671875" customWidth="1"/>
    <col min="11" max="11" width="15.33203125" customWidth="1"/>
  </cols>
  <sheetData>
    <row r="2" spans="2:11" ht="21" x14ac:dyDescent="0.4">
      <c r="B2" s="4" t="s">
        <v>5</v>
      </c>
      <c r="C2" s="2"/>
      <c r="E2" s="2"/>
      <c r="F2" s="2"/>
      <c r="G2" s="2"/>
      <c r="H2" s="2"/>
    </row>
    <row r="3" spans="2:11" x14ac:dyDescent="0.3">
      <c r="B3" s="72" t="s">
        <v>56</v>
      </c>
      <c r="C3" s="2"/>
      <c r="D3" s="2"/>
      <c r="E3" s="2"/>
      <c r="F3" s="2"/>
      <c r="G3" s="2"/>
      <c r="H3" s="2"/>
    </row>
    <row r="4" spans="2:11" ht="15" thickBot="1" x14ac:dyDescent="0.35"/>
    <row r="5" spans="2:11" ht="28.2" thickBot="1" x14ac:dyDescent="0.35">
      <c r="B5" s="14" t="s">
        <v>6</v>
      </c>
      <c r="C5" s="15" t="s">
        <v>9</v>
      </c>
      <c r="D5" s="15" t="s">
        <v>7</v>
      </c>
      <c r="E5" s="16" t="s">
        <v>10</v>
      </c>
      <c r="F5" s="16" t="s">
        <v>11</v>
      </c>
      <c r="G5" s="16" t="s">
        <v>8</v>
      </c>
      <c r="H5" s="15" t="s">
        <v>3</v>
      </c>
      <c r="I5" s="15" t="s">
        <v>4</v>
      </c>
      <c r="J5" s="13"/>
      <c r="K5" s="13"/>
    </row>
    <row r="6" spans="2:11" x14ac:dyDescent="0.3">
      <c r="B6" s="17" t="s">
        <v>27</v>
      </c>
      <c r="C6" s="18">
        <v>0</v>
      </c>
      <c r="D6" s="20"/>
      <c r="E6" s="20">
        <f t="shared" ref="E6:E16" si="0">D6*0.2</f>
        <v>0</v>
      </c>
      <c r="F6" s="21" t="s">
        <v>2</v>
      </c>
      <c r="G6" s="21">
        <f t="shared" ref="G6:G16" si="1">C6+E6</f>
        <v>0</v>
      </c>
      <c r="H6" s="41"/>
      <c r="I6" s="21">
        <f>G6-H6</f>
        <v>0</v>
      </c>
      <c r="J6" s="5"/>
      <c r="K6" s="5"/>
    </row>
    <row r="7" spans="2:11" x14ac:dyDescent="0.3">
      <c r="B7" s="22" t="s">
        <v>28</v>
      </c>
      <c r="C7" s="23">
        <v>0</v>
      </c>
      <c r="D7" s="25">
        <v>5600</v>
      </c>
      <c r="E7" s="25">
        <f t="shared" si="0"/>
        <v>1120</v>
      </c>
      <c r="F7" s="26" t="s">
        <v>2</v>
      </c>
      <c r="G7" s="26">
        <f t="shared" si="1"/>
        <v>1120</v>
      </c>
      <c r="H7" s="43"/>
      <c r="I7" s="26">
        <f t="shared" ref="I7:I16" si="2">C7+D7</f>
        <v>5600</v>
      </c>
      <c r="J7" s="5"/>
      <c r="K7" s="5"/>
    </row>
    <row r="8" spans="2:11" x14ac:dyDescent="0.3">
      <c r="B8" s="22" t="s">
        <v>29</v>
      </c>
      <c r="C8" s="23">
        <f>'2019-2020'!I6</f>
        <v>1200</v>
      </c>
      <c r="D8" s="73"/>
      <c r="E8" s="25">
        <f t="shared" si="0"/>
        <v>0</v>
      </c>
      <c r="F8" s="26" t="s">
        <v>2</v>
      </c>
      <c r="G8" s="26">
        <f t="shared" si="1"/>
        <v>1200</v>
      </c>
      <c r="H8" s="43"/>
      <c r="I8" s="26">
        <f t="shared" si="2"/>
        <v>1200</v>
      </c>
      <c r="J8" s="5"/>
      <c r="K8" s="5"/>
    </row>
    <row r="9" spans="2:11" x14ac:dyDescent="0.3">
      <c r="B9" s="22" t="s">
        <v>30</v>
      </c>
      <c r="C9" s="23">
        <f>'2019-2020'!I7</f>
        <v>1360</v>
      </c>
      <c r="D9" s="24">
        <v>6300</v>
      </c>
      <c r="E9" s="25">
        <f t="shared" si="0"/>
        <v>1260</v>
      </c>
      <c r="F9" s="26" t="s">
        <v>2</v>
      </c>
      <c r="G9" s="26">
        <f t="shared" si="1"/>
        <v>2620</v>
      </c>
      <c r="H9" s="43"/>
      <c r="I9" s="26">
        <f t="shared" si="2"/>
        <v>7660</v>
      </c>
      <c r="J9" s="5"/>
      <c r="K9" s="5"/>
    </row>
    <row r="10" spans="2:11" x14ac:dyDescent="0.3">
      <c r="B10" s="22" t="s">
        <v>31</v>
      </c>
      <c r="C10" s="23">
        <f>'2019-2020'!I8</f>
        <v>1160</v>
      </c>
      <c r="D10" s="24">
        <v>6000</v>
      </c>
      <c r="E10" s="25">
        <f t="shared" si="0"/>
        <v>1200</v>
      </c>
      <c r="F10" s="26" t="s">
        <v>2</v>
      </c>
      <c r="G10" s="26">
        <f t="shared" si="1"/>
        <v>2360</v>
      </c>
      <c r="H10" s="43"/>
      <c r="I10" s="26">
        <f t="shared" si="2"/>
        <v>7160</v>
      </c>
      <c r="J10" s="5"/>
      <c r="K10" s="5"/>
    </row>
    <row r="11" spans="2:11" x14ac:dyDescent="0.3">
      <c r="B11" s="22" t="s">
        <v>32</v>
      </c>
      <c r="C11" s="23">
        <f>'2019-2020'!I9</f>
        <v>1200</v>
      </c>
      <c r="D11" s="24"/>
      <c r="E11" s="25">
        <f t="shared" si="0"/>
        <v>0</v>
      </c>
      <c r="F11" s="26" t="s">
        <v>2</v>
      </c>
      <c r="G11" s="26">
        <f t="shared" si="1"/>
        <v>1200</v>
      </c>
      <c r="H11" s="43"/>
      <c r="I11" s="26">
        <f t="shared" si="2"/>
        <v>1200</v>
      </c>
      <c r="J11" s="5"/>
      <c r="K11" s="5"/>
    </row>
    <row r="12" spans="2:11" x14ac:dyDescent="0.3">
      <c r="B12" s="22" t="s">
        <v>33</v>
      </c>
      <c r="C12" s="23">
        <f>'2019-2020'!I10</f>
        <v>1040</v>
      </c>
      <c r="D12" s="24">
        <v>4600</v>
      </c>
      <c r="E12" s="25">
        <f t="shared" si="0"/>
        <v>920</v>
      </c>
      <c r="F12" s="26" t="s">
        <v>2</v>
      </c>
      <c r="G12" s="26">
        <f t="shared" si="1"/>
        <v>1960</v>
      </c>
      <c r="H12" s="43"/>
      <c r="I12" s="26">
        <f t="shared" si="2"/>
        <v>5640</v>
      </c>
      <c r="J12" s="5"/>
      <c r="K12" s="5"/>
    </row>
    <row r="13" spans="2:11" x14ac:dyDescent="0.3">
      <c r="B13" s="22" t="s">
        <v>34</v>
      </c>
      <c r="C13" s="23">
        <f>'2019-2020'!I11</f>
        <v>1240</v>
      </c>
      <c r="D13" s="24"/>
      <c r="E13" s="25">
        <f t="shared" si="0"/>
        <v>0</v>
      </c>
      <c r="F13" s="26" t="s">
        <v>2</v>
      </c>
      <c r="G13" s="26">
        <f t="shared" si="1"/>
        <v>1240</v>
      </c>
      <c r="H13" s="43"/>
      <c r="I13" s="26">
        <f t="shared" si="2"/>
        <v>1240</v>
      </c>
      <c r="J13" s="5"/>
      <c r="K13" s="5"/>
    </row>
    <row r="14" spans="2:11" x14ac:dyDescent="0.3">
      <c r="B14" s="22" t="s">
        <v>35</v>
      </c>
      <c r="C14" s="23">
        <f>'2019-2020'!I12</f>
        <v>1120</v>
      </c>
      <c r="D14" s="24">
        <v>5400</v>
      </c>
      <c r="E14" s="25">
        <f t="shared" si="0"/>
        <v>1080</v>
      </c>
      <c r="F14" s="26" t="s">
        <v>2</v>
      </c>
      <c r="G14" s="26">
        <f t="shared" si="1"/>
        <v>2200</v>
      </c>
      <c r="H14" s="43"/>
      <c r="I14" s="26">
        <f t="shared" si="2"/>
        <v>6520</v>
      </c>
      <c r="J14" s="5"/>
      <c r="K14" s="5"/>
    </row>
    <row r="15" spans="2:11" x14ac:dyDescent="0.3">
      <c r="B15" s="22" t="s">
        <v>36</v>
      </c>
      <c r="C15" s="23">
        <f>'2019-2020'!I13</f>
        <v>1160</v>
      </c>
      <c r="D15" s="24"/>
      <c r="E15" s="25">
        <f t="shared" si="0"/>
        <v>0</v>
      </c>
      <c r="F15" s="26" t="s">
        <v>2</v>
      </c>
      <c r="G15" s="26">
        <f t="shared" si="1"/>
        <v>1160</v>
      </c>
      <c r="H15" s="43"/>
      <c r="I15" s="26">
        <f t="shared" si="2"/>
        <v>1160</v>
      </c>
      <c r="J15" s="5"/>
      <c r="K15" s="5"/>
    </row>
    <row r="16" spans="2:11" x14ac:dyDescent="0.3">
      <c r="B16" s="22" t="s">
        <v>37</v>
      </c>
      <c r="C16" s="23">
        <f>'2019-2020'!I14</f>
        <v>1160</v>
      </c>
      <c r="D16" s="24">
        <v>6000</v>
      </c>
      <c r="E16" s="25">
        <f t="shared" si="0"/>
        <v>1200</v>
      </c>
      <c r="F16" s="26" t="s">
        <v>2</v>
      </c>
      <c r="G16" s="26">
        <f t="shared" si="1"/>
        <v>2360</v>
      </c>
      <c r="H16" s="43"/>
      <c r="I16" s="26">
        <f t="shared" si="2"/>
        <v>7160</v>
      </c>
      <c r="J16" s="6"/>
      <c r="K16" s="5"/>
    </row>
    <row r="17" spans="2:11" x14ac:dyDescent="0.3">
      <c r="B17" s="49"/>
      <c r="C17" s="50"/>
      <c r="D17" s="50"/>
      <c r="E17" s="29"/>
      <c r="F17" s="51"/>
      <c r="G17" s="51"/>
      <c r="H17" s="64"/>
      <c r="I17" s="51"/>
      <c r="J17" s="5"/>
      <c r="K17" s="5"/>
    </row>
    <row r="18" spans="2:11" x14ac:dyDescent="0.3">
      <c r="B18" s="22" t="s">
        <v>38</v>
      </c>
      <c r="C18" s="23">
        <f>'2019-2020'!I16</f>
        <v>1080</v>
      </c>
      <c r="D18" s="25">
        <v>3600</v>
      </c>
      <c r="E18" s="25">
        <f>D18*0.2</f>
        <v>720</v>
      </c>
      <c r="F18" s="26" t="s">
        <v>2</v>
      </c>
      <c r="G18" s="26">
        <f>C18+E18</f>
        <v>1800</v>
      </c>
      <c r="H18" s="43"/>
      <c r="I18" s="26">
        <f>C18+D18</f>
        <v>4680</v>
      </c>
      <c r="J18" s="6"/>
      <c r="K18" s="5"/>
    </row>
    <row r="19" spans="2:11" x14ac:dyDescent="0.3">
      <c r="B19" s="49"/>
      <c r="C19" s="50"/>
      <c r="D19" s="29"/>
      <c r="E19" s="29"/>
      <c r="F19" s="51"/>
      <c r="G19" s="51"/>
      <c r="H19" s="64"/>
      <c r="I19" s="51"/>
      <c r="J19" s="5"/>
      <c r="K19" s="5"/>
    </row>
    <row r="20" spans="2:11" x14ac:dyDescent="0.3">
      <c r="B20" s="22" t="s">
        <v>39</v>
      </c>
      <c r="C20" s="23">
        <f>'2019-2020'!I18</f>
        <v>1040</v>
      </c>
      <c r="D20" s="25"/>
      <c r="E20" s="25">
        <f>D20*0.2</f>
        <v>0</v>
      </c>
      <c r="F20" s="25">
        <f>D20*0.5</f>
        <v>0</v>
      </c>
      <c r="G20" s="25">
        <f>C20+E20+F20</f>
        <v>1040</v>
      </c>
      <c r="H20" s="43"/>
      <c r="I20" s="74">
        <f t="shared" ref="I20:I21" si="3">G20-H20</f>
        <v>1040</v>
      </c>
      <c r="J20" s="5"/>
      <c r="K20" s="5"/>
    </row>
    <row r="21" spans="2:11" ht="15" thickBot="1" x14ac:dyDescent="0.35">
      <c r="B21" s="31" t="s">
        <v>54</v>
      </c>
      <c r="C21" s="32">
        <f>'2019-2020'!I19</f>
        <v>880</v>
      </c>
      <c r="D21" s="34"/>
      <c r="E21" s="34">
        <f>D21*0.2</f>
        <v>0</v>
      </c>
      <c r="F21" s="34">
        <f>D21*0.5</f>
        <v>0</v>
      </c>
      <c r="G21" s="34">
        <f>C21+E21+F21</f>
        <v>880</v>
      </c>
      <c r="H21" s="47"/>
      <c r="I21" s="75">
        <f t="shared" si="3"/>
        <v>880</v>
      </c>
      <c r="J21" s="5"/>
      <c r="K21" s="5"/>
    </row>
    <row r="22" spans="2:11" ht="15" thickBot="1" x14ac:dyDescent="0.35">
      <c r="B22" s="35" t="s">
        <v>0</v>
      </c>
      <c r="C22" s="36">
        <f>SUM(C6:C21)</f>
        <v>13640</v>
      </c>
      <c r="D22" s="37">
        <f>SUM(D6:D21)</f>
        <v>37500</v>
      </c>
      <c r="E22" s="37">
        <f>SUM(E6:E21)</f>
        <v>7500</v>
      </c>
      <c r="F22" s="38">
        <f>SUM(F20:F21)</f>
        <v>0</v>
      </c>
      <c r="G22" s="39">
        <f>SUM(G6:G21)</f>
        <v>21140</v>
      </c>
      <c r="H22" s="39">
        <f>SUM(H6:H21)</f>
        <v>0</v>
      </c>
      <c r="I22" s="40">
        <f>SUM(I6:I21)</f>
        <v>51140</v>
      </c>
      <c r="J22" s="7"/>
      <c r="K22" s="7"/>
    </row>
  </sheetData>
  <pageMargins left="0.7" right="0.7" top="0.78740157499999996" bottom="0.78740157499999996" header="0.3" footer="0.3"/>
  <pageSetup scale="97" fitToHeight="0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22"/>
  <sheetViews>
    <sheetView tabSelected="1" zoomScale="120" workbookViewId="0">
      <selection activeCell="D14" sqref="D14"/>
    </sheetView>
  </sheetViews>
  <sheetFormatPr defaultRowHeight="14.4" x14ac:dyDescent="0.3"/>
  <cols>
    <col min="2" max="2" width="10.6640625" customWidth="1"/>
    <col min="3" max="3" width="12.33203125" bestFit="1" customWidth="1"/>
    <col min="4" max="4" width="13.88671875" customWidth="1"/>
    <col min="5" max="5" width="12" customWidth="1"/>
    <col min="6" max="6" width="12.33203125" customWidth="1"/>
    <col min="7" max="7" width="12.88671875" customWidth="1"/>
    <col min="8" max="8" width="14.109375" customWidth="1"/>
    <col min="9" max="9" width="13.33203125" customWidth="1"/>
  </cols>
  <sheetData>
    <row r="2" spans="2:11" ht="21" x14ac:dyDescent="0.4">
      <c r="B2" s="4" t="s">
        <v>5</v>
      </c>
      <c r="C2" s="2"/>
      <c r="E2" s="2"/>
      <c r="F2" s="2"/>
      <c r="G2" s="2"/>
      <c r="H2" s="2"/>
    </row>
    <row r="3" spans="2:11" x14ac:dyDescent="0.3">
      <c r="B3" s="72" t="s">
        <v>57</v>
      </c>
      <c r="C3" s="2"/>
      <c r="D3" s="2"/>
      <c r="E3" s="2"/>
      <c r="F3" s="2"/>
      <c r="G3" s="2"/>
      <c r="H3" s="2"/>
    </row>
    <row r="4" spans="2:11" ht="15" thickBot="1" x14ac:dyDescent="0.35"/>
    <row r="5" spans="2:11" ht="42.6" customHeight="1" thickBot="1" x14ac:dyDescent="0.35">
      <c r="B5" s="14" t="s">
        <v>12</v>
      </c>
      <c r="C5" s="15" t="s">
        <v>9</v>
      </c>
      <c r="D5" s="15" t="s">
        <v>58</v>
      </c>
      <c r="E5" s="16" t="s">
        <v>10</v>
      </c>
      <c r="F5" s="16" t="s">
        <v>11</v>
      </c>
      <c r="G5" s="16" t="s">
        <v>8</v>
      </c>
      <c r="H5" s="15" t="s">
        <v>3</v>
      </c>
      <c r="I5" s="15" t="s">
        <v>4</v>
      </c>
      <c r="J5" s="12"/>
    </row>
    <row r="6" spans="2:11" x14ac:dyDescent="0.3">
      <c r="B6" s="17" t="s">
        <v>19</v>
      </c>
      <c r="C6" s="60">
        <v>0</v>
      </c>
      <c r="D6" s="20">
        <v>4200</v>
      </c>
      <c r="E6" s="20">
        <f t="shared" ref="E6:E14" si="0">D6*0.2</f>
        <v>840</v>
      </c>
      <c r="F6" s="21" t="s">
        <v>2</v>
      </c>
      <c r="G6" s="21">
        <f t="shared" ref="G6:G16" si="1">C6+E6</f>
        <v>840</v>
      </c>
      <c r="H6" s="41"/>
      <c r="I6" s="61">
        <f>G6-H6</f>
        <v>840</v>
      </c>
      <c r="J6" s="5"/>
      <c r="K6" s="70"/>
    </row>
    <row r="7" spans="2:11" x14ac:dyDescent="0.3">
      <c r="B7" s="22" t="s">
        <v>20</v>
      </c>
      <c r="C7" s="62">
        <v>0</v>
      </c>
      <c r="D7" s="25">
        <v>4400</v>
      </c>
      <c r="E7" s="25">
        <f t="shared" si="0"/>
        <v>880</v>
      </c>
      <c r="F7" s="26" t="s">
        <v>2</v>
      </c>
      <c r="G7" s="26">
        <f t="shared" si="1"/>
        <v>880</v>
      </c>
      <c r="H7" s="43"/>
      <c r="I7" s="63">
        <f t="shared" ref="I7:I20" si="2">G7-H7</f>
        <v>880</v>
      </c>
      <c r="J7" s="5"/>
      <c r="K7" s="70"/>
    </row>
    <row r="8" spans="2:11" x14ac:dyDescent="0.3">
      <c r="B8" s="22" t="s">
        <v>21</v>
      </c>
      <c r="C8" s="52">
        <f>'2020-2021'!I6</f>
        <v>0</v>
      </c>
      <c r="D8" s="25">
        <v>5800</v>
      </c>
      <c r="E8" s="25">
        <f>D8*0.2</f>
        <v>1160</v>
      </c>
      <c r="F8" s="26" t="s">
        <v>2</v>
      </c>
      <c r="G8" s="26">
        <f>C8+E8</f>
        <v>1160</v>
      </c>
      <c r="H8" s="43"/>
      <c r="I8" s="63">
        <f>G8-H8</f>
        <v>1160</v>
      </c>
      <c r="J8" s="5"/>
    </row>
    <row r="9" spans="2:11" x14ac:dyDescent="0.3">
      <c r="B9" s="22" t="s">
        <v>22</v>
      </c>
      <c r="C9" s="52">
        <f>'2020-2021'!I7</f>
        <v>5600</v>
      </c>
      <c r="D9" s="25">
        <v>5600</v>
      </c>
      <c r="E9" s="25">
        <f t="shared" si="0"/>
        <v>1120</v>
      </c>
      <c r="F9" s="26" t="s">
        <v>2</v>
      </c>
      <c r="G9" s="26">
        <f t="shared" si="1"/>
        <v>6720</v>
      </c>
      <c r="H9" s="43"/>
      <c r="I9" s="63">
        <f t="shared" si="2"/>
        <v>6720</v>
      </c>
      <c r="J9" s="5"/>
    </row>
    <row r="10" spans="2:11" x14ac:dyDescent="0.3">
      <c r="B10" s="22" t="s">
        <v>23</v>
      </c>
      <c r="C10" s="52">
        <f>'2020-2021'!I8</f>
        <v>1200</v>
      </c>
      <c r="D10" s="25">
        <v>5600</v>
      </c>
      <c r="E10" s="25">
        <f t="shared" si="0"/>
        <v>1120</v>
      </c>
      <c r="F10" s="26" t="s">
        <v>2</v>
      </c>
      <c r="G10" s="26">
        <f t="shared" si="1"/>
        <v>2320</v>
      </c>
      <c r="H10" s="43"/>
      <c r="I10" s="63">
        <f t="shared" si="2"/>
        <v>2320</v>
      </c>
      <c r="J10" s="5"/>
    </row>
    <row r="11" spans="2:11" x14ac:dyDescent="0.3">
      <c r="B11" s="22" t="s">
        <v>24</v>
      </c>
      <c r="C11" s="52">
        <f>'2020-2021'!I9</f>
        <v>7660</v>
      </c>
      <c r="D11" s="71">
        <v>5800</v>
      </c>
      <c r="E11" s="25">
        <f t="shared" si="0"/>
        <v>1160</v>
      </c>
      <c r="F11" s="26" t="s">
        <v>2</v>
      </c>
      <c r="G11" s="26">
        <f t="shared" si="1"/>
        <v>8820</v>
      </c>
      <c r="H11" s="43"/>
      <c r="I11" s="63">
        <f t="shared" si="2"/>
        <v>8820</v>
      </c>
      <c r="J11" s="5"/>
    </row>
    <row r="12" spans="2:11" x14ac:dyDescent="0.3">
      <c r="B12" s="22" t="s">
        <v>25</v>
      </c>
      <c r="C12" s="52">
        <f>'2020-2021'!I10</f>
        <v>7160</v>
      </c>
      <c r="D12" s="25">
        <v>6000</v>
      </c>
      <c r="E12" s="25">
        <f t="shared" si="0"/>
        <v>1200</v>
      </c>
      <c r="F12" s="26" t="s">
        <v>2</v>
      </c>
      <c r="G12" s="26">
        <f t="shared" si="1"/>
        <v>8360</v>
      </c>
      <c r="H12" s="43"/>
      <c r="I12" s="63">
        <f t="shared" si="2"/>
        <v>8360</v>
      </c>
      <c r="J12" s="5"/>
    </row>
    <row r="13" spans="2:11" x14ac:dyDescent="0.3">
      <c r="B13" s="22" t="s">
        <v>26</v>
      </c>
      <c r="C13" s="52">
        <f>'2020-2021'!I11</f>
        <v>1200</v>
      </c>
      <c r="D13" s="25"/>
      <c r="E13" s="25">
        <f t="shared" si="0"/>
        <v>0</v>
      </c>
      <c r="F13" s="26" t="s">
        <v>2</v>
      </c>
      <c r="G13" s="26">
        <f t="shared" si="1"/>
        <v>1200</v>
      </c>
      <c r="H13" s="43"/>
      <c r="I13" s="63">
        <f t="shared" si="2"/>
        <v>1200</v>
      </c>
      <c r="J13" s="5"/>
    </row>
    <row r="14" spans="2:11" x14ac:dyDescent="0.3">
      <c r="B14" s="22" t="s">
        <v>13</v>
      </c>
      <c r="C14" s="52">
        <f>'2020-2021'!I12</f>
        <v>5640</v>
      </c>
      <c r="D14" s="25">
        <v>5400</v>
      </c>
      <c r="E14" s="25">
        <f t="shared" si="0"/>
        <v>1080</v>
      </c>
      <c r="F14" s="26" t="s">
        <v>2</v>
      </c>
      <c r="G14" s="26">
        <f t="shared" si="1"/>
        <v>6720</v>
      </c>
      <c r="H14" s="43"/>
      <c r="I14" s="63">
        <f t="shared" si="2"/>
        <v>6720</v>
      </c>
      <c r="J14" s="5"/>
    </row>
    <row r="15" spans="2:11" x14ac:dyDescent="0.3">
      <c r="B15" s="22" t="s">
        <v>14</v>
      </c>
      <c r="C15" s="52">
        <f>'2020-2021'!I13</f>
        <v>1240</v>
      </c>
      <c r="D15" s="25">
        <v>4600</v>
      </c>
      <c r="E15" s="25">
        <f>D15*0.2</f>
        <v>920</v>
      </c>
      <c r="F15" s="26"/>
      <c r="G15" s="26">
        <f t="shared" si="1"/>
        <v>2160</v>
      </c>
      <c r="H15" s="43"/>
      <c r="I15" s="63">
        <f t="shared" si="2"/>
        <v>2160</v>
      </c>
      <c r="J15" s="5"/>
    </row>
    <row r="16" spans="2:11" x14ac:dyDescent="0.3">
      <c r="B16" s="22" t="s">
        <v>15</v>
      </c>
      <c r="C16" s="52">
        <f>'2020-2021'!I14</f>
        <v>6520</v>
      </c>
      <c r="D16" s="25">
        <v>5400</v>
      </c>
      <c r="E16" s="25">
        <f>D16*0.2</f>
        <v>1080</v>
      </c>
      <c r="F16" s="26" t="s">
        <v>2</v>
      </c>
      <c r="G16" s="26">
        <f t="shared" si="1"/>
        <v>7600</v>
      </c>
      <c r="H16" s="43"/>
      <c r="I16" s="63">
        <f t="shared" si="2"/>
        <v>7600</v>
      </c>
      <c r="J16" s="6"/>
    </row>
    <row r="17" spans="2:10" x14ac:dyDescent="0.3">
      <c r="B17" s="22" t="s">
        <v>16</v>
      </c>
      <c r="C17" s="52">
        <f>'2020-2021'!I15</f>
        <v>1160</v>
      </c>
      <c r="D17" s="25">
        <v>5400</v>
      </c>
      <c r="E17" s="25">
        <f>D17*0.2</f>
        <v>1080</v>
      </c>
      <c r="F17" s="26" t="s">
        <v>2</v>
      </c>
      <c r="G17" s="26">
        <f>C17+E17</f>
        <v>2240</v>
      </c>
      <c r="H17" s="43"/>
      <c r="I17" s="63">
        <f>G17-H17</f>
        <v>2240</v>
      </c>
      <c r="J17" s="6"/>
    </row>
    <row r="18" spans="2:10" x14ac:dyDescent="0.3">
      <c r="B18" s="22" t="s">
        <v>17</v>
      </c>
      <c r="C18" s="52">
        <f>'2020-2021'!I16</f>
        <v>7160</v>
      </c>
      <c r="D18" s="25">
        <v>5000</v>
      </c>
      <c r="E18" s="25">
        <f>D18*0.2</f>
        <v>1000</v>
      </c>
      <c r="F18" s="26" t="s">
        <v>2</v>
      </c>
      <c r="G18" s="26">
        <f>C18+E18</f>
        <v>8160</v>
      </c>
      <c r="H18" s="43"/>
      <c r="I18" s="63">
        <f t="shared" si="2"/>
        <v>8160</v>
      </c>
      <c r="J18" s="6"/>
    </row>
    <row r="19" spans="2:10" x14ac:dyDescent="0.3">
      <c r="B19" s="49"/>
      <c r="C19" s="53"/>
      <c r="D19" s="29"/>
      <c r="E19" s="29"/>
      <c r="F19" s="51"/>
      <c r="G19" s="51"/>
      <c r="H19" s="64"/>
      <c r="I19" s="65"/>
      <c r="J19" s="5"/>
    </row>
    <row r="20" spans="2:10" x14ac:dyDescent="0.3">
      <c r="B20" s="22" t="s">
        <v>18</v>
      </c>
      <c r="C20" s="54">
        <f>'2020-2021'!I18</f>
        <v>4680</v>
      </c>
      <c r="D20" s="55">
        <v>5400</v>
      </c>
      <c r="E20" s="55">
        <f>D20*0.2</f>
        <v>1080</v>
      </c>
      <c r="F20" s="55">
        <f>D20*0.5</f>
        <v>2700</v>
      </c>
      <c r="G20" s="55">
        <f>C20+E20+F20</f>
        <v>8460</v>
      </c>
      <c r="H20" s="66"/>
      <c r="I20" s="67">
        <f t="shared" si="2"/>
        <v>8460</v>
      </c>
      <c r="J20" s="5"/>
    </row>
    <row r="21" spans="2:10" ht="15" thickBot="1" x14ac:dyDescent="0.35">
      <c r="B21" s="56"/>
      <c r="C21" s="57"/>
      <c r="D21" s="58"/>
      <c r="E21" s="58"/>
      <c r="F21" s="59"/>
      <c r="G21" s="59"/>
      <c r="H21" s="68"/>
      <c r="I21" s="69"/>
      <c r="J21" s="5"/>
    </row>
    <row r="22" spans="2:10" ht="15" thickBot="1" x14ac:dyDescent="0.35">
      <c r="B22" s="35" t="s">
        <v>0</v>
      </c>
      <c r="C22" s="36">
        <f>SUM(C6:C21)</f>
        <v>49220</v>
      </c>
      <c r="D22" s="37">
        <f>SUM(D6:D21)</f>
        <v>68600</v>
      </c>
      <c r="E22" s="37">
        <f>SUM(E6:E21)</f>
        <v>13720</v>
      </c>
      <c r="F22" s="38">
        <f>SUM(F20:F21)</f>
        <v>2700</v>
      </c>
      <c r="G22" s="39">
        <f>SUM(G6:G21)</f>
        <v>65640</v>
      </c>
      <c r="H22" s="39">
        <f>SUM(H6:H21)</f>
        <v>0</v>
      </c>
      <c r="I22" s="40">
        <f>SUM(I6:I21)</f>
        <v>65640</v>
      </c>
      <c r="J22" s="7"/>
    </row>
  </sheetData>
  <pageMargins left="0.7" right="0.7" top="0.78740157499999996" bottom="0.78740157499999996" header="0.3" footer="0.3"/>
  <pageSetup paperSize="9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2019-2020</vt:lpstr>
      <vt:lpstr>2020-2021</vt:lpstr>
      <vt:lpstr>2021-2022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</dc:creator>
  <cp:lastModifiedBy>Vít Schindler</cp:lastModifiedBy>
  <cp:lastPrinted>2021-10-19T11:29:37Z</cp:lastPrinted>
  <dcterms:created xsi:type="dcterms:W3CDTF">2019-10-10T14:34:52Z</dcterms:created>
  <dcterms:modified xsi:type="dcterms:W3CDTF">2021-12-06T07:27:41Z</dcterms:modified>
</cp:coreProperties>
</file>