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O R G A N I Z A C E  škol roku\Investiční akce a veřejné zakázky\Veřejné zakázky\2024\VZ_01_2024_Datové rozvody\Kompletace\"/>
    </mc:Choice>
  </mc:AlternateContent>
  <xr:revisionPtr revIDLastSave="0" documentId="13_ncr:1_{0FF7DD57-5D35-4F1D-9FB8-5D210A72AD79}" xr6:coauthVersionLast="36" xr6:coauthVersionMax="36" xr10:uidLastSave="{00000000-0000-0000-0000-000000000000}"/>
  <bookViews>
    <workbookView xWindow="0" yWindow="0" windowWidth="23040" windowHeight="8484" activeTab="3" xr2:uid="{FDED9A50-3622-420C-9D2C-FEF4E4BE6036}"/>
  </bookViews>
  <sheets>
    <sheet name="KRYCÍ LIST ROZPOČTU" sheetId="1" r:id="rId1"/>
    <sheet name="Strukturovaná kabeláž" sheetId="2" r:id="rId2"/>
    <sheet name="Aktivní prvky" sheetId="3" r:id="rId3"/>
    <sheet name="Kabelové trasy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4" l="1"/>
  <c r="F17" i="4"/>
  <c r="G31" i="1" l="1"/>
  <c r="G30" i="1"/>
  <c r="G29" i="1"/>
  <c r="H7" i="4"/>
  <c r="H20" i="4"/>
  <c r="F20" i="4"/>
  <c r="H19" i="4"/>
  <c r="F19" i="4"/>
  <c r="H18" i="4"/>
  <c r="F18" i="4"/>
  <c r="H16" i="4"/>
  <c r="F16" i="4"/>
  <c r="H15" i="4"/>
  <c r="F15" i="4"/>
  <c r="H14" i="4"/>
  <c r="F14" i="4"/>
  <c r="H13" i="4"/>
  <c r="F13" i="4"/>
  <c r="H12" i="4"/>
  <c r="F12" i="4"/>
  <c r="H11" i="4"/>
  <c r="F11" i="4"/>
  <c r="H10" i="4"/>
  <c r="F10" i="4"/>
  <c r="H9" i="4"/>
  <c r="F9" i="4"/>
  <c r="H8" i="4"/>
  <c r="F8" i="4"/>
  <c r="F7" i="4"/>
  <c r="H6" i="4"/>
  <c r="F6" i="4"/>
  <c r="H5" i="4"/>
  <c r="F5" i="4"/>
  <c r="H4" i="4"/>
  <c r="F4" i="4"/>
  <c r="H3" i="4"/>
  <c r="F3" i="4"/>
  <c r="H11" i="3"/>
  <c r="F11" i="3"/>
  <c r="H10" i="3"/>
  <c r="F10" i="3"/>
  <c r="H9" i="3"/>
  <c r="F9" i="3"/>
  <c r="H8" i="3"/>
  <c r="F8" i="3"/>
  <c r="H7" i="3"/>
  <c r="F7" i="3"/>
  <c r="H6" i="3"/>
  <c r="F6" i="3"/>
  <c r="H5" i="3"/>
  <c r="F5" i="3"/>
  <c r="H4" i="3"/>
  <c r="F4" i="3"/>
  <c r="H3" i="3"/>
  <c r="F3" i="3"/>
  <c r="F11" i="2"/>
  <c r="F12" i="2"/>
  <c r="F13" i="2"/>
  <c r="F14" i="2"/>
  <c r="F15" i="2"/>
  <c r="F16" i="2"/>
  <c r="F17" i="2"/>
  <c r="F18" i="2"/>
  <c r="F19" i="2"/>
  <c r="F4" i="2"/>
  <c r="F5" i="2"/>
  <c r="F6" i="2"/>
  <c r="F7" i="2"/>
  <c r="F8" i="2"/>
  <c r="F9" i="2"/>
  <c r="F10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" i="2"/>
  <c r="F21" i="4" l="1"/>
  <c r="F23" i="4" s="1"/>
  <c r="F18" i="1" s="1"/>
  <c r="H21" i="4"/>
  <c r="F24" i="4" s="1"/>
  <c r="F12" i="3"/>
  <c r="F14" i="3" s="1"/>
  <c r="H12" i="3"/>
  <c r="F15" i="3" s="1"/>
  <c r="G17" i="1" s="1"/>
  <c r="H33" i="2"/>
  <c r="F36" i="2" s="1"/>
  <c r="G16" i="1" s="1"/>
  <c r="F33" i="2"/>
  <c r="F35" i="2" s="1"/>
  <c r="F26" i="4" l="1"/>
  <c r="G18" i="1"/>
  <c r="G26" i="1" s="1"/>
  <c r="F17" i="3"/>
  <c r="F17" i="1"/>
  <c r="F16" i="1"/>
  <c r="F38" i="2"/>
  <c r="F26" i="1" l="1"/>
  <c r="G28" i="1" s="1"/>
  <c r="G32" i="1" s="1"/>
</calcChain>
</file>

<file path=xl/sharedStrings.xml><?xml version="1.0" encoding="utf-8"?>
<sst xmlns="http://schemas.openxmlformats.org/spreadsheetml/2006/main" count="198" uniqueCount="98">
  <si>
    <t>Popis</t>
  </si>
  <si>
    <t>Položka</t>
  </si>
  <si>
    <t>MJ</t>
  </si>
  <si>
    <t>Množství</t>
  </si>
  <si>
    <t>Cena materiálu</t>
  </si>
  <si>
    <t>Cena montáže</t>
  </si>
  <si>
    <t>Strukturovaná kabeláž</t>
  </si>
  <si>
    <t>typ</t>
  </si>
  <si>
    <t>Za jednotku</t>
  </si>
  <si>
    <t>Celkem</t>
  </si>
  <si>
    <t>datový rozvaděč, 42U, 600x600, skleněné dveře</t>
  </si>
  <si>
    <t xml:space="preserve">ks </t>
  </si>
  <si>
    <t>ventilační jednotka s termostatem, 4 ventilátory</t>
  </si>
  <si>
    <t>datový rozvaděč 15U, 600x500, nástěnný, skleněné dveře</t>
  </si>
  <si>
    <t>patch panel 19" 10G, 24 portů, modulární - neosazený</t>
  </si>
  <si>
    <t>Vyvazovací panel 1U</t>
  </si>
  <si>
    <t>Police 19" 1U, 350 mm</t>
  </si>
  <si>
    <t>Napájecí rozvod 19" 5x 230V, přepěťová ochrana</t>
  </si>
  <si>
    <t>optický box</t>
  </si>
  <si>
    <t>Kabel FTP Cat6 Dca s1d2a1</t>
  </si>
  <si>
    <t>m</t>
  </si>
  <si>
    <t>Modul keystone 1xRJ45 FTP Cat6</t>
  </si>
  <si>
    <t>Konektor RJ45 FTP Cat6</t>
  </si>
  <si>
    <t>datová zásuvka pro 2xRJ45, neosazená</t>
  </si>
  <si>
    <t>propojovací kabel FTP Cat6, 2 m</t>
  </si>
  <si>
    <t>Certifikační měření metalické kabeláže</t>
  </si>
  <si>
    <t>kabel optický - univerzální, Singlemode, 12 vl.</t>
  </si>
  <si>
    <t xml:space="preserve">m </t>
  </si>
  <si>
    <t>optická vana včetně čela 24xSC</t>
  </si>
  <si>
    <t>optická spojka SM LC duplex</t>
  </si>
  <si>
    <t>optický pigtail SM, LC, 1 m</t>
  </si>
  <si>
    <t>optický svár vč. ochranné trubičky</t>
  </si>
  <si>
    <t>Certifikační měření optické kabeláže</t>
  </si>
  <si>
    <t>SFP modul do switche</t>
  </si>
  <si>
    <t>optický patchcord - SM, LC duplex, 2 metry</t>
  </si>
  <si>
    <t>ukončení datového vývodu zásuvka</t>
  </si>
  <si>
    <t>ukončení datového vývodu wifi</t>
  </si>
  <si>
    <t>ukončení datového vývodu rozvaděč</t>
  </si>
  <si>
    <t>Drobný instalační materiál</t>
  </si>
  <si>
    <t xml:space="preserve">kpl </t>
  </si>
  <si>
    <t>oživení a konfigurace</t>
  </si>
  <si>
    <t xml:space="preserve">hod </t>
  </si>
  <si>
    <t>Součinnost s ostatními profesemi</t>
  </si>
  <si>
    <t>dokumentace skutečného stavu</t>
  </si>
  <si>
    <t>doprava a přeprava materiálu</t>
  </si>
  <si>
    <t>Mezisoučet</t>
  </si>
  <si>
    <t>Celková cena za instalační materiál bez DPH</t>
  </si>
  <si>
    <t>Celková cena za instalační práce bez DPH</t>
  </si>
  <si>
    <t>Celková cena za instalace bez DPH</t>
  </si>
  <si>
    <t>Switch 24x 1Gbps PoE, 2xSFP, L2, 375W, management</t>
  </si>
  <si>
    <t>ks</t>
  </si>
  <si>
    <t>Switch 48 portový, 1 Gbit, 4× SFP, QoS, VLAN, management</t>
  </si>
  <si>
    <t>Switch 24 portový, 1 Gbit, 4× SFP, QoS, VLAN, management</t>
  </si>
  <si>
    <t>WiFi AP, 802.11ac Wave 2, 4X4:4 MU-MIMO</t>
  </si>
  <si>
    <t>WiFi AP, 802.11ac Wave 2, 2X2:2 MU-MIMO - venkovní</t>
  </si>
  <si>
    <t>Drobný montážní materiál</t>
  </si>
  <si>
    <t>kpl</t>
  </si>
  <si>
    <t>konfigurace a oživení systému</t>
  </si>
  <si>
    <t>hod</t>
  </si>
  <si>
    <t>kabelový žlab drátěnný 100x50</t>
  </si>
  <si>
    <t>spojka žlabu</t>
  </si>
  <si>
    <t>kotva pro uchycení kabelového žlabu</t>
  </si>
  <si>
    <t>závitová tyč, 1m</t>
  </si>
  <si>
    <t>kotva do betonu pro závitovou tyč</t>
  </si>
  <si>
    <t>žlab parapetní 100x70</t>
  </si>
  <si>
    <t>krabice do parapetního žlabu</t>
  </si>
  <si>
    <t>modul pro keystone do parapetního žlabu</t>
  </si>
  <si>
    <t>lišta kabelová, hranatá 40x20mm, bílá</t>
  </si>
  <si>
    <t>instalační krabice, povrchová</t>
  </si>
  <si>
    <t>rámeček jednoduchý</t>
  </si>
  <si>
    <t>průraz stropem</t>
  </si>
  <si>
    <t>průraz zdí</t>
  </si>
  <si>
    <t>KRYCÍ LIST ROZPOČTU</t>
  </si>
  <si>
    <t>Název stavby</t>
  </si>
  <si>
    <t>Rekonstrukce datové sítě</t>
  </si>
  <si>
    <t>č. objednávky</t>
  </si>
  <si>
    <t>Název části</t>
  </si>
  <si>
    <t>Slaboproudá elektrotechnika</t>
  </si>
  <si>
    <t>Objednatel</t>
  </si>
  <si>
    <t>Gymnázium Ostrava-Zábřeh</t>
  </si>
  <si>
    <t>IČ: 00842737</t>
  </si>
  <si>
    <t>DIČ: CZ00842737</t>
  </si>
  <si>
    <t>Volgogradská 2632/6a, 700 30 Ostrava-Zábřeh</t>
  </si>
  <si>
    <t>Zhotovitel</t>
  </si>
  <si>
    <t>Rozpočtové náklady v Kč bez DPH</t>
  </si>
  <si>
    <t>cena materiál</t>
  </si>
  <si>
    <t>cena montáž</t>
  </si>
  <si>
    <t>Aktivní prvky</t>
  </si>
  <si>
    <t>Kabelové trasy</t>
  </si>
  <si>
    <t>Celkové náklady</t>
  </si>
  <si>
    <t>Součet materiál + montáž</t>
  </si>
  <si>
    <t>Datum a podpis</t>
  </si>
  <si>
    <t>DPH</t>
  </si>
  <si>
    <t>21% § 92a</t>
  </si>
  <si>
    <t>Cena celkem</t>
  </si>
  <si>
    <t>IČ:</t>
  </si>
  <si>
    <t>DIČ:</t>
  </si>
  <si>
    <t>kabelové průchody přes SDK, opláštění VZT, začištění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</si>
</sst>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21" xfId="0" applyBorder="1"/>
    <xf numFmtId="0" fontId="0" fillId="0" borderId="22" xfId="0" applyBorder="1" applyAlignment="1">
      <alignment horizontal="center"/>
    </xf>
    <xf numFmtId="43" fontId="0" fillId="0" borderId="22" xfId="0" applyNumberFormat="1" applyBorder="1"/>
    <xf numFmtId="43" fontId="0" fillId="0" borderId="23" xfId="0" applyNumberFormat="1" applyBorder="1"/>
    <xf numFmtId="0" fontId="0" fillId="0" borderId="24" xfId="0" applyBorder="1"/>
    <xf numFmtId="0" fontId="0" fillId="0" borderId="25" xfId="0" applyBorder="1" applyAlignment="1">
      <alignment horizontal="center"/>
    </xf>
    <xf numFmtId="43" fontId="0" fillId="0" borderId="25" xfId="0" applyNumberFormat="1" applyBorder="1"/>
    <xf numFmtId="43" fontId="0" fillId="0" borderId="26" xfId="0" applyNumberFormat="1" applyBorder="1"/>
    <xf numFmtId="0" fontId="0" fillId="0" borderId="27" xfId="0" applyBorder="1"/>
    <xf numFmtId="0" fontId="0" fillId="0" borderId="28" xfId="0" applyBorder="1" applyAlignment="1">
      <alignment horizontal="center"/>
    </xf>
    <xf numFmtId="43" fontId="0" fillId="0" borderId="28" xfId="0" applyNumberFormat="1" applyBorder="1"/>
    <xf numFmtId="43" fontId="0" fillId="0" borderId="29" xfId="0" applyNumberFormat="1" applyBorder="1"/>
    <xf numFmtId="0" fontId="1" fillId="0" borderId="30" xfId="0" applyFont="1" applyBorder="1"/>
    <xf numFmtId="0" fontId="0" fillId="0" borderId="31" xfId="0" applyBorder="1" applyAlignment="1">
      <alignment horizontal="center"/>
    </xf>
    <xf numFmtId="43" fontId="0" fillId="0" borderId="31" xfId="0" applyNumberFormat="1" applyBorder="1"/>
    <xf numFmtId="43" fontId="0" fillId="0" borderId="16" xfId="0" applyNumberFormat="1" applyBorder="1"/>
    <xf numFmtId="43" fontId="1" fillId="0" borderId="0" xfId="0" applyNumberFormat="1" applyFont="1"/>
    <xf numFmtId="43" fontId="1" fillId="0" borderId="31" xfId="0" applyNumberFormat="1" applyFont="1" applyBorder="1"/>
    <xf numFmtId="43" fontId="1" fillId="0" borderId="16" xfId="0" applyNumberFormat="1" applyFont="1" applyBorder="1"/>
    <xf numFmtId="0" fontId="0" fillId="0" borderId="32" xfId="0" applyBorder="1"/>
    <xf numFmtId="0" fontId="0" fillId="0" borderId="0" xfId="0" applyBorder="1"/>
    <xf numFmtId="0" fontId="0" fillId="0" borderId="33" xfId="0" applyBorder="1"/>
    <xf numFmtId="0" fontId="1" fillId="0" borderId="0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3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0" fillId="0" borderId="34" xfId="0" applyBorder="1"/>
    <xf numFmtId="0" fontId="0" fillId="0" borderId="35" xfId="0" applyBorder="1"/>
    <xf numFmtId="0" fontId="1" fillId="0" borderId="36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43" fontId="0" fillId="0" borderId="6" xfId="0" applyNumberFormat="1" applyBorder="1"/>
    <xf numFmtId="0" fontId="0" fillId="0" borderId="37" xfId="0" applyBorder="1"/>
    <xf numFmtId="0" fontId="0" fillId="0" borderId="38" xfId="0" applyBorder="1"/>
    <xf numFmtId="43" fontId="0" fillId="0" borderId="39" xfId="0" applyNumberFormat="1" applyBorder="1"/>
    <xf numFmtId="43" fontId="0" fillId="0" borderId="40" xfId="0" applyNumberFormat="1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4" xfId="0" applyBorder="1"/>
    <xf numFmtId="0" fontId="0" fillId="0" borderId="20" xfId="0" applyBorder="1"/>
    <xf numFmtId="0" fontId="1" fillId="0" borderId="1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30" xfId="0" applyBorder="1"/>
    <xf numFmtId="0" fontId="0" fillId="0" borderId="31" xfId="0" applyBorder="1"/>
    <xf numFmtId="43" fontId="0" fillId="0" borderId="9" xfId="0" applyNumberFormat="1" applyBorder="1"/>
    <xf numFmtId="43" fontId="0" fillId="0" borderId="47" xfId="0" applyNumberFormat="1" applyBorder="1"/>
    <xf numFmtId="9" fontId="0" fillId="0" borderId="12" xfId="0" applyNumberFormat="1" applyBorder="1" applyAlignment="1">
      <alignment horizontal="right"/>
    </xf>
    <xf numFmtId="9" fontId="0" fillId="0" borderId="39" xfId="0" applyNumberFormat="1" applyBorder="1" applyAlignment="1">
      <alignment horizontal="right"/>
    </xf>
    <xf numFmtId="0" fontId="0" fillId="0" borderId="14" xfId="0" applyBorder="1" applyAlignment="1">
      <alignment horizontal="right"/>
    </xf>
    <xf numFmtId="0" fontId="1" fillId="0" borderId="31" xfId="0" applyFont="1" applyBorder="1"/>
    <xf numFmtId="0" fontId="3" fillId="0" borderId="0" xfId="0" applyFont="1" applyBorder="1"/>
    <xf numFmtId="0" fontId="3" fillId="0" borderId="5" xfId="0" applyFont="1" applyBorder="1"/>
    <xf numFmtId="43" fontId="3" fillId="0" borderId="12" xfId="0" applyNumberFormat="1" applyFont="1" applyBorder="1" applyAlignment="1">
      <alignment horizontal="right"/>
    </xf>
    <xf numFmtId="43" fontId="3" fillId="0" borderId="18" xfId="0" applyNumberFormat="1" applyFont="1" applyBorder="1"/>
    <xf numFmtId="43" fontId="3" fillId="0" borderId="39" xfId="0" applyNumberFormat="1" applyFont="1" applyBorder="1" applyAlignment="1">
      <alignment horizontal="right"/>
    </xf>
    <xf numFmtId="43" fontId="3" fillId="0" borderId="40" xfId="0" applyNumberFormat="1" applyFont="1" applyBorder="1"/>
    <xf numFmtId="43" fontId="3" fillId="0" borderId="14" xfId="0" applyNumberFormat="1" applyFont="1" applyBorder="1" applyAlignment="1">
      <alignment horizontal="right"/>
    </xf>
    <xf numFmtId="43" fontId="3" fillId="0" borderId="20" xfId="0" applyNumberFormat="1" applyFont="1" applyBorder="1"/>
    <xf numFmtId="0" fontId="0" fillId="0" borderId="42" xfId="0" applyBorder="1" applyAlignment="1">
      <alignment horizontal="left"/>
    </xf>
    <xf numFmtId="0" fontId="0" fillId="0" borderId="43" xfId="0" applyBorder="1" applyAlignment="1">
      <alignment horizontal="left"/>
    </xf>
    <xf numFmtId="0" fontId="0" fillId="0" borderId="4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46" xfId="0" applyBorder="1" applyAlignment="1">
      <alignment horizontal="left"/>
    </xf>
    <xf numFmtId="0" fontId="0" fillId="0" borderId="19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31" xfId="0" applyBorder="1" applyAlignment="1">
      <alignment horizontal="lef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45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4F5B5-342F-4E3F-A9C9-2E7D76C2A3FA}">
  <dimension ref="A1:G32"/>
  <sheetViews>
    <sheetView workbookViewId="0">
      <selection activeCell="K25" sqref="K25"/>
    </sheetView>
  </sheetViews>
  <sheetFormatPr defaultRowHeight="14.4" x14ac:dyDescent="0.3"/>
  <cols>
    <col min="1" max="1" width="4.33203125" customWidth="1"/>
    <col min="2" max="2" width="20.109375" bestFit="1" customWidth="1"/>
    <col min="3" max="3" width="42.5546875" customWidth="1"/>
    <col min="4" max="4" width="12" customWidth="1"/>
    <col min="5" max="5" width="16.5546875" customWidth="1"/>
    <col min="6" max="7" width="16.109375" customWidth="1"/>
  </cols>
  <sheetData>
    <row r="1" spans="1:7" ht="21.6" thickBot="1" x14ac:dyDescent="0.45">
      <c r="A1" s="85" t="s">
        <v>72</v>
      </c>
      <c r="B1" s="86"/>
      <c r="C1" s="86"/>
      <c r="D1" s="86"/>
      <c r="E1" s="86"/>
      <c r="F1" s="86"/>
      <c r="G1" s="87"/>
    </row>
    <row r="2" spans="1:7" ht="21.6" thickBot="1" x14ac:dyDescent="0.45">
      <c r="A2" s="36"/>
      <c r="B2" s="37"/>
      <c r="C2" s="37"/>
      <c r="D2" s="37"/>
      <c r="E2" s="37"/>
      <c r="F2" s="37"/>
      <c r="G2" s="38"/>
    </row>
    <row r="3" spans="1:7" x14ac:dyDescent="0.3">
      <c r="A3" s="29"/>
      <c r="B3" s="30" t="s">
        <v>73</v>
      </c>
      <c r="C3" s="39" t="s">
        <v>74</v>
      </c>
      <c r="D3" s="30"/>
      <c r="E3" s="30"/>
      <c r="F3" s="30" t="s">
        <v>75</v>
      </c>
      <c r="G3" s="31"/>
    </row>
    <row r="4" spans="1:7" x14ac:dyDescent="0.3">
      <c r="A4" s="29"/>
      <c r="B4" s="30"/>
      <c r="C4" s="40"/>
      <c r="D4" s="30"/>
      <c r="E4" s="30"/>
      <c r="F4" s="30"/>
      <c r="G4" s="31"/>
    </row>
    <row r="5" spans="1:7" ht="15" thickBot="1" x14ac:dyDescent="0.35">
      <c r="A5" s="29"/>
      <c r="B5" s="30" t="s">
        <v>76</v>
      </c>
      <c r="C5" s="41" t="s">
        <v>77</v>
      </c>
      <c r="D5" s="32"/>
      <c r="E5" s="32"/>
      <c r="F5" s="30"/>
      <c r="G5" s="31"/>
    </row>
    <row r="6" spans="1:7" x14ac:dyDescent="0.3">
      <c r="A6" s="29"/>
      <c r="B6" s="30"/>
      <c r="C6" s="30"/>
      <c r="D6" s="30"/>
      <c r="E6" s="30"/>
      <c r="F6" s="30"/>
      <c r="G6" s="31"/>
    </row>
    <row r="7" spans="1:7" x14ac:dyDescent="0.3">
      <c r="A7" s="29"/>
      <c r="B7" s="30" t="s">
        <v>78</v>
      </c>
      <c r="C7" s="32" t="s">
        <v>79</v>
      </c>
      <c r="D7" s="32"/>
      <c r="E7" s="32"/>
      <c r="F7" s="30" t="s">
        <v>80</v>
      </c>
      <c r="G7" s="31" t="s">
        <v>81</v>
      </c>
    </row>
    <row r="8" spans="1:7" x14ac:dyDescent="0.3">
      <c r="A8" s="29"/>
      <c r="B8" s="30"/>
      <c r="C8" s="30" t="s">
        <v>82</v>
      </c>
      <c r="D8" s="30"/>
      <c r="E8" s="30"/>
      <c r="F8" s="30"/>
      <c r="G8" s="31"/>
    </row>
    <row r="9" spans="1:7" x14ac:dyDescent="0.3">
      <c r="A9" s="29"/>
      <c r="B9" s="30"/>
      <c r="C9" s="30"/>
      <c r="D9" s="30"/>
      <c r="E9" s="30"/>
      <c r="F9" s="30"/>
      <c r="G9" s="31"/>
    </row>
    <row r="10" spans="1:7" x14ac:dyDescent="0.3">
      <c r="A10" s="29"/>
      <c r="B10" s="30" t="s">
        <v>83</v>
      </c>
      <c r="C10" s="30"/>
      <c r="D10" s="30"/>
      <c r="E10" s="30"/>
      <c r="F10" s="30" t="s">
        <v>95</v>
      </c>
      <c r="G10" s="31" t="s">
        <v>96</v>
      </c>
    </row>
    <row r="11" spans="1:7" x14ac:dyDescent="0.3">
      <c r="A11" s="29"/>
      <c r="B11" s="30"/>
      <c r="C11" s="30"/>
      <c r="D11" s="30"/>
      <c r="E11" s="30"/>
      <c r="F11" s="30"/>
      <c r="G11" s="31"/>
    </row>
    <row r="12" spans="1:7" x14ac:dyDescent="0.3">
      <c r="A12" s="29"/>
      <c r="B12" s="30"/>
      <c r="C12" s="30"/>
      <c r="D12" s="30"/>
      <c r="E12" s="30"/>
      <c r="F12" s="30"/>
      <c r="G12" s="31"/>
    </row>
    <row r="13" spans="1:7" ht="15" thickBot="1" x14ac:dyDescent="0.35">
      <c r="A13" s="33"/>
      <c r="B13" s="34"/>
      <c r="C13" s="34"/>
      <c r="D13" s="34"/>
      <c r="E13" s="34"/>
      <c r="F13" s="34"/>
      <c r="G13" s="35"/>
    </row>
    <row r="14" spans="1:7" ht="15" thickBot="1" x14ac:dyDescent="0.35">
      <c r="A14" s="82" t="s">
        <v>84</v>
      </c>
      <c r="B14" s="83"/>
      <c r="C14" s="83"/>
      <c r="D14" s="83"/>
      <c r="E14" s="83"/>
      <c r="F14" s="83"/>
      <c r="G14" s="84"/>
    </row>
    <row r="15" spans="1:7" x14ac:dyDescent="0.3">
      <c r="A15" s="46"/>
      <c r="B15" s="88" t="s">
        <v>1</v>
      </c>
      <c r="C15" s="89"/>
      <c r="D15" s="89"/>
      <c r="E15" s="90"/>
      <c r="F15" s="55" t="s">
        <v>85</v>
      </c>
      <c r="G15" s="56" t="s">
        <v>86</v>
      </c>
    </row>
    <row r="16" spans="1:7" x14ac:dyDescent="0.3">
      <c r="A16" s="47">
        <v>1</v>
      </c>
      <c r="B16" s="73" t="s">
        <v>6</v>
      </c>
      <c r="C16" s="74"/>
      <c r="D16" s="74"/>
      <c r="E16" s="75"/>
      <c r="F16" s="48">
        <f>'Strukturovaná kabeláž'!F35</f>
        <v>0</v>
      </c>
      <c r="G16" s="49">
        <f>'Strukturovaná kabeláž'!F36</f>
        <v>0</v>
      </c>
    </row>
    <row r="17" spans="1:7" x14ac:dyDescent="0.3">
      <c r="A17" s="47">
        <v>2</v>
      </c>
      <c r="B17" s="73" t="s">
        <v>87</v>
      </c>
      <c r="C17" s="74"/>
      <c r="D17" s="74"/>
      <c r="E17" s="75"/>
      <c r="F17" s="48">
        <f>'Aktivní prvky'!F14</f>
        <v>0</v>
      </c>
      <c r="G17" s="49">
        <f>'Aktivní prvky'!F15</f>
        <v>0</v>
      </c>
    </row>
    <row r="18" spans="1:7" x14ac:dyDescent="0.3">
      <c r="A18" s="47">
        <v>3</v>
      </c>
      <c r="B18" s="73" t="s">
        <v>88</v>
      </c>
      <c r="C18" s="74"/>
      <c r="D18" s="74"/>
      <c r="E18" s="75"/>
      <c r="F18" s="48">
        <f>'Kabelové trasy'!F23</f>
        <v>0</v>
      </c>
      <c r="G18" s="49">
        <f>'Kabelové trasy'!F24</f>
        <v>0</v>
      </c>
    </row>
    <row r="19" spans="1:7" x14ac:dyDescent="0.3">
      <c r="A19" s="47">
        <v>4</v>
      </c>
      <c r="B19" s="73"/>
      <c r="C19" s="74"/>
      <c r="D19" s="74"/>
      <c r="E19" s="75"/>
      <c r="F19" s="50"/>
      <c r="G19" s="51"/>
    </row>
    <row r="20" spans="1:7" x14ac:dyDescent="0.3">
      <c r="A20" s="47">
        <v>5</v>
      </c>
      <c r="B20" s="73"/>
      <c r="C20" s="74"/>
      <c r="D20" s="74"/>
      <c r="E20" s="75"/>
      <c r="F20" s="50"/>
      <c r="G20" s="51"/>
    </row>
    <row r="21" spans="1:7" x14ac:dyDescent="0.3">
      <c r="A21" s="47">
        <v>6</v>
      </c>
      <c r="B21" s="73"/>
      <c r="C21" s="74"/>
      <c r="D21" s="74"/>
      <c r="E21" s="75"/>
      <c r="F21" s="50"/>
      <c r="G21" s="51"/>
    </row>
    <row r="22" spans="1:7" x14ac:dyDescent="0.3">
      <c r="A22" s="47">
        <v>7</v>
      </c>
      <c r="B22" s="73"/>
      <c r="C22" s="74"/>
      <c r="D22" s="74"/>
      <c r="E22" s="75"/>
      <c r="F22" s="50"/>
      <c r="G22" s="51"/>
    </row>
    <row r="23" spans="1:7" x14ac:dyDescent="0.3">
      <c r="A23" s="47">
        <v>8</v>
      </c>
      <c r="B23" s="73"/>
      <c r="C23" s="74"/>
      <c r="D23" s="74"/>
      <c r="E23" s="75"/>
      <c r="F23" s="50"/>
      <c r="G23" s="51"/>
    </row>
    <row r="24" spans="1:7" x14ac:dyDescent="0.3">
      <c r="A24" s="47">
        <v>9</v>
      </c>
      <c r="B24" s="73"/>
      <c r="C24" s="74"/>
      <c r="D24" s="74"/>
      <c r="E24" s="75"/>
      <c r="F24" s="50"/>
      <c r="G24" s="51"/>
    </row>
    <row r="25" spans="1:7" ht="15" thickBot="1" x14ac:dyDescent="0.35">
      <c r="A25" s="52">
        <v>10</v>
      </c>
      <c r="B25" s="76"/>
      <c r="C25" s="77"/>
      <c r="D25" s="77"/>
      <c r="E25" s="78"/>
      <c r="F25" s="53"/>
      <c r="G25" s="54"/>
    </row>
    <row r="26" spans="1:7" ht="15" thickBot="1" x14ac:dyDescent="0.35">
      <c r="A26" s="57"/>
      <c r="B26" s="64" t="s">
        <v>9</v>
      </c>
      <c r="C26" s="58"/>
      <c r="D26" s="58"/>
      <c r="E26" s="58"/>
      <c r="F26" s="59">
        <f>SUM(F16:F25)</f>
        <v>0</v>
      </c>
      <c r="G26" s="60">
        <f>SUM(G16:G25)</f>
        <v>0</v>
      </c>
    </row>
    <row r="27" spans="1:7" ht="15" thickBot="1" x14ac:dyDescent="0.35">
      <c r="A27" s="42"/>
      <c r="B27" s="43" t="s">
        <v>78</v>
      </c>
      <c r="C27" s="44"/>
      <c r="D27" s="82" t="s">
        <v>89</v>
      </c>
      <c r="E27" s="83"/>
      <c r="F27" s="83"/>
      <c r="G27" s="84"/>
    </row>
    <row r="28" spans="1:7" ht="15" thickBot="1" x14ac:dyDescent="0.35">
      <c r="A28" s="29"/>
      <c r="B28" s="30"/>
      <c r="C28" s="31"/>
      <c r="D28" s="80" t="s">
        <v>90</v>
      </c>
      <c r="E28" s="81"/>
      <c r="F28" s="81"/>
      <c r="G28" s="25">
        <f>F26+G26</f>
        <v>0</v>
      </c>
    </row>
    <row r="29" spans="1:7" ht="15" thickBot="1" x14ac:dyDescent="0.35">
      <c r="A29" s="29"/>
      <c r="B29" s="65" t="s">
        <v>91</v>
      </c>
      <c r="C29" s="31"/>
      <c r="D29" s="46" t="s">
        <v>92</v>
      </c>
      <c r="E29" s="61">
        <v>0.15</v>
      </c>
      <c r="F29" s="67"/>
      <c r="G29" s="68">
        <f>F29*0.15</f>
        <v>0</v>
      </c>
    </row>
    <row r="30" spans="1:7" x14ac:dyDescent="0.3">
      <c r="A30" s="42"/>
      <c r="B30" s="43" t="s">
        <v>83</v>
      </c>
      <c r="C30" s="44"/>
      <c r="D30" s="47" t="s">
        <v>92</v>
      </c>
      <c r="E30" s="62">
        <v>0.21</v>
      </c>
      <c r="F30" s="69"/>
      <c r="G30" s="70">
        <f>F30*0.15</f>
        <v>0</v>
      </c>
    </row>
    <row r="31" spans="1:7" ht="15" thickBot="1" x14ac:dyDescent="0.35">
      <c r="A31" s="29"/>
      <c r="B31" s="30"/>
      <c r="C31" s="31"/>
      <c r="D31" s="52" t="s">
        <v>92</v>
      </c>
      <c r="E31" s="63" t="s">
        <v>93</v>
      </c>
      <c r="F31" s="71"/>
      <c r="G31" s="72">
        <f>F31*0.21</f>
        <v>0</v>
      </c>
    </row>
    <row r="32" spans="1:7" ht="15" thickBot="1" x14ac:dyDescent="0.35">
      <c r="A32" s="33"/>
      <c r="B32" s="66" t="s">
        <v>91</v>
      </c>
      <c r="C32" s="35"/>
      <c r="D32" s="79" t="s">
        <v>94</v>
      </c>
      <c r="E32" s="79"/>
      <c r="F32" s="79"/>
      <c r="G32" s="45">
        <f>G31+G30+G29+G28</f>
        <v>0</v>
      </c>
    </row>
  </sheetData>
  <mergeCells count="16">
    <mergeCell ref="B23:E23"/>
    <mergeCell ref="B20:E20"/>
    <mergeCell ref="A1:G1"/>
    <mergeCell ref="B21:E21"/>
    <mergeCell ref="B15:E15"/>
    <mergeCell ref="B22:E22"/>
    <mergeCell ref="A14:G14"/>
    <mergeCell ref="B16:E16"/>
    <mergeCell ref="B17:E17"/>
    <mergeCell ref="B18:E18"/>
    <mergeCell ref="B19:E19"/>
    <mergeCell ref="B24:E24"/>
    <mergeCell ref="B25:E25"/>
    <mergeCell ref="D32:F32"/>
    <mergeCell ref="D28:F28"/>
    <mergeCell ref="D27:G27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57D9B-B206-4D5D-83AB-39ACC919A129}">
  <dimension ref="A1:H39"/>
  <sheetViews>
    <sheetView workbookViewId="0">
      <selection activeCell="G10" sqref="G10"/>
    </sheetView>
  </sheetViews>
  <sheetFormatPr defaultRowHeight="14.4" x14ac:dyDescent="0.3"/>
  <cols>
    <col min="1" max="1" width="54" customWidth="1"/>
    <col min="2" max="2" width="10.5546875" style="1" customWidth="1"/>
    <col min="3" max="4" width="9.109375" style="1"/>
    <col min="5" max="8" width="14.88671875" customWidth="1"/>
  </cols>
  <sheetData>
    <row r="1" spans="1:8" x14ac:dyDescent="0.3">
      <c r="A1" s="3" t="s">
        <v>0</v>
      </c>
      <c r="B1" s="5" t="s">
        <v>1</v>
      </c>
      <c r="C1" s="5" t="s">
        <v>2</v>
      </c>
      <c r="D1" s="5" t="s">
        <v>3</v>
      </c>
      <c r="E1" s="91" t="s">
        <v>4</v>
      </c>
      <c r="F1" s="91"/>
      <c r="G1" s="92" t="s">
        <v>5</v>
      </c>
      <c r="H1" s="93"/>
    </row>
    <row r="2" spans="1:8" ht="15" thickBot="1" x14ac:dyDescent="0.35">
      <c r="A2" s="4" t="s">
        <v>6</v>
      </c>
      <c r="B2" s="6" t="s">
        <v>7</v>
      </c>
      <c r="C2" s="6"/>
      <c r="D2" s="6" t="s">
        <v>2</v>
      </c>
      <c r="E2" s="7" t="s">
        <v>8</v>
      </c>
      <c r="F2" s="7" t="s">
        <v>9</v>
      </c>
      <c r="G2" s="8" t="s">
        <v>8</v>
      </c>
      <c r="H2" s="9" t="s">
        <v>9</v>
      </c>
    </row>
    <row r="3" spans="1:8" x14ac:dyDescent="0.3">
      <c r="A3" s="10" t="s">
        <v>10</v>
      </c>
      <c r="B3" s="11"/>
      <c r="C3" s="11" t="s">
        <v>11</v>
      </c>
      <c r="D3" s="11">
        <v>1</v>
      </c>
      <c r="E3" s="12">
        <v>0</v>
      </c>
      <c r="F3" s="12">
        <f>E3*D3</f>
        <v>0</v>
      </c>
      <c r="G3" s="12">
        <v>0</v>
      </c>
      <c r="H3" s="13">
        <f>G3*D3</f>
        <v>0</v>
      </c>
    </row>
    <row r="4" spans="1:8" x14ac:dyDescent="0.3">
      <c r="A4" s="14" t="s">
        <v>12</v>
      </c>
      <c r="B4" s="15"/>
      <c r="C4" s="15" t="s">
        <v>11</v>
      </c>
      <c r="D4" s="15">
        <v>1</v>
      </c>
      <c r="E4" s="16">
        <v>0</v>
      </c>
      <c r="F4" s="16">
        <f t="shared" ref="F4:F32" si="0">E4*D4</f>
        <v>0</v>
      </c>
      <c r="G4" s="16">
        <v>0</v>
      </c>
      <c r="H4" s="17">
        <f>G4*D4</f>
        <v>0</v>
      </c>
    </row>
    <row r="5" spans="1:8" x14ac:dyDescent="0.3">
      <c r="A5" s="14" t="s">
        <v>13</v>
      </c>
      <c r="B5" s="15"/>
      <c r="C5" s="15" t="s">
        <v>11</v>
      </c>
      <c r="D5" s="15">
        <v>2</v>
      </c>
      <c r="E5" s="16">
        <v>0</v>
      </c>
      <c r="F5" s="16">
        <f t="shared" si="0"/>
        <v>0</v>
      </c>
      <c r="G5" s="16">
        <v>0</v>
      </c>
      <c r="H5" s="17">
        <f>G5*D5</f>
        <v>0</v>
      </c>
    </row>
    <row r="6" spans="1:8" x14ac:dyDescent="0.3">
      <c r="A6" s="14" t="s">
        <v>14</v>
      </c>
      <c r="B6" s="15"/>
      <c r="C6" s="15" t="s">
        <v>11</v>
      </c>
      <c r="D6" s="15">
        <v>8</v>
      </c>
      <c r="E6" s="16">
        <v>0</v>
      </c>
      <c r="F6" s="16">
        <f t="shared" si="0"/>
        <v>0</v>
      </c>
      <c r="G6" s="16">
        <v>0</v>
      </c>
      <c r="H6" s="17">
        <f t="shared" ref="H6:H27" si="1">G6*D6</f>
        <v>0</v>
      </c>
    </row>
    <row r="7" spans="1:8" x14ac:dyDescent="0.3">
      <c r="A7" s="14" t="s">
        <v>15</v>
      </c>
      <c r="B7" s="15"/>
      <c r="C7" s="15" t="s">
        <v>11</v>
      </c>
      <c r="D7" s="15">
        <v>8</v>
      </c>
      <c r="E7" s="16">
        <v>0</v>
      </c>
      <c r="F7" s="16">
        <f t="shared" si="0"/>
        <v>0</v>
      </c>
      <c r="G7" s="16">
        <v>0</v>
      </c>
      <c r="H7" s="17">
        <f t="shared" si="1"/>
        <v>0</v>
      </c>
    </row>
    <row r="8" spans="1:8" x14ac:dyDescent="0.3">
      <c r="A8" s="14" t="s">
        <v>16</v>
      </c>
      <c r="B8" s="15"/>
      <c r="C8" s="15" t="s">
        <v>11</v>
      </c>
      <c r="D8" s="15">
        <v>4</v>
      </c>
      <c r="E8" s="16">
        <v>0</v>
      </c>
      <c r="F8" s="16">
        <f t="shared" si="0"/>
        <v>0</v>
      </c>
      <c r="G8" s="16">
        <v>0</v>
      </c>
      <c r="H8" s="17">
        <f t="shared" si="1"/>
        <v>0</v>
      </c>
    </row>
    <row r="9" spans="1:8" x14ac:dyDescent="0.3">
      <c r="A9" s="14" t="s">
        <v>17</v>
      </c>
      <c r="B9" s="15"/>
      <c r="C9" s="15" t="s">
        <v>11</v>
      </c>
      <c r="D9" s="15">
        <v>3</v>
      </c>
      <c r="E9" s="16">
        <v>0</v>
      </c>
      <c r="F9" s="16">
        <f t="shared" si="0"/>
        <v>0</v>
      </c>
      <c r="G9" s="16">
        <v>0</v>
      </c>
      <c r="H9" s="17">
        <f t="shared" si="1"/>
        <v>0</v>
      </c>
    </row>
    <row r="10" spans="1:8" x14ac:dyDescent="0.3">
      <c r="A10" s="14" t="s">
        <v>18</v>
      </c>
      <c r="B10" s="15"/>
      <c r="C10" s="15" t="s">
        <v>11</v>
      </c>
      <c r="D10" s="15">
        <v>1</v>
      </c>
      <c r="E10" s="16"/>
      <c r="F10" s="16">
        <f t="shared" si="0"/>
        <v>0</v>
      </c>
      <c r="G10" s="16"/>
      <c r="H10" s="17">
        <f t="shared" si="1"/>
        <v>0</v>
      </c>
    </row>
    <row r="11" spans="1:8" x14ac:dyDescent="0.3">
      <c r="A11" s="14" t="s">
        <v>19</v>
      </c>
      <c r="B11" s="15"/>
      <c r="C11" s="15" t="s">
        <v>20</v>
      </c>
      <c r="D11" s="15">
        <v>12450</v>
      </c>
      <c r="E11" s="16">
        <v>0</v>
      </c>
      <c r="F11" s="16">
        <f>E11*D11</f>
        <v>0</v>
      </c>
      <c r="G11" s="16">
        <v>0</v>
      </c>
      <c r="H11" s="17">
        <f t="shared" si="1"/>
        <v>0</v>
      </c>
    </row>
    <row r="12" spans="1:8" x14ac:dyDescent="0.3">
      <c r="A12" s="14" t="s">
        <v>21</v>
      </c>
      <c r="B12" s="15"/>
      <c r="C12" s="15" t="s">
        <v>11</v>
      </c>
      <c r="D12" s="15">
        <v>318</v>
      </c>
      <c r="E12" s="16">
        <v>0</v>
      </c>
      <c r="F12" s="16">
        <f t="shared" si="0"/>
        <v>0</v>
      </c>
      <c r="G12" s="16">
        <v>0</v>
      </c>
      <c r="H12" s="17">
        <f t="shared" si="1"/>
        <v>0</v>
      </c>
    </row>
    <row r="13" spans="1:8" x14ac:dyDescent="0.3">
      <c r="A13" s="14" t="s">
        <v>22</v>
      </c>
      <c r="B13" s="15"/>
      <c r="C13" s="15" t="s">
        <v>11</v>
      </c>
      <c r="D13" s="15">
        <v>22</v>
      </c>
      <c r="E13" s="16">
        <v>0</v>
      </c>
      <c r="F13" s="16">
        <f t="shared" si="0"/>
        <v>0</v>
      </c>
      <c r="G13" s="16">
        <v>0</v>
      </c>
      <c r="H13" s="17">
        <f t="shared" si="1"/>
        <v>0</v>
      </c>
    </row>
    <row r="14" spans="1:8" x14ac:dyDescent="0.3">
      <c r="A14" s="14" t="s">
        <v>23</v>
      </c>
      <c r="B14" s="15"/>
      <c r="C14" s="15" t="s">
        <v>11</v>
      </c>
      <c r="D14" s="15">
        <v>74</v>
      </c>
      <c r="E14" s="16">
        <v>0</v>
      </c>
      <c r="F14" s="16">
        <f t="shared" si="0"/>
        <v>0</v>
      </c>
      <c r="G14" s="16">
        <v>0</v>
      </c>
      <c r="H14" s="17">
        <f t="shared" si="1"/>
        <v>0</v>
      </c>
    </row>
    <row r="15" spans="1:8" x14ac:dyDescent="0.3">
      <c r="A15" s="14" t="s">
        <v>24</v>
      </c>
      <c r="B15" s="15"/>
      <c r="C15" s="15" t="s">
        <v>11</v>
      </c>
      <c r="D15" s="15">
        <v>220</v>
      </c>
      <c r="E15" s="16">
        <v>0</v>
      </c>
      <c r="F15" s="16">
        <f t="shared" si="0"/>
        <v>0</v>
      </c>
      <c r="G15" s="16">
        <v>0</v>
      </c>
      <c r="H15" s="17">
        <f t="shared" si="1"/>
        <v>0</v>
      </c>
    </row>
    <row r="16" spans="1:8" x14ac:dyDescent="0.3">
      <c r="A16" s="14" t="s">
        <v>25</v>
      </c>
      <c r="B16" s="15"/>
      <c r="C16" s="15" t="s">
        <v>11</v>
      </c>
      <c r="D16" s="15">
        <v>170</v>
      </c>
      <c r="E16" s="16">
        <v>0</v>
      </c>
      <c r="F16" s="16">
        <f t="shared" si="0"/>
        <v>0</v>
      </c>
      <c r="G16" s="16">
        <v>0</v>
      </c>
      <c r="H16" s="17">
        <f t="shared" si="1"/>
        <v>0</v>
      </c>
    </row>
    <row r="17" spans="1:8" x14ac:dyDescent="0.3">
      <c r="A17" s="14" t="s">
        <v>26</v>
      </c>
      <c r="B17" s="15"/>
      <c r="C17" s="15" t="s">
        <v>27</v>
      </c>
      <c r="D17" s="15">
        <v>420</v>
      </c>
      <c r="E17" s="16">
        <v>0</v>
      </c>
      <c r="F17" s="16">
        <f t="shared" si="0"/>
        <v>0</v>
      </c>
      <c r="G17" s="16">
        <v>0</v>
      </c>
      <c r="H17" s="17">
        <f t="shared" si="1"/>
        <v>0</v>
      </c>
    </row>
    <row r="18" spans="1:8" x14ac:dyDescent="0.3">
      <c r="A18" s="14" t="s">
        <v>28</v>
      </c>
      <c r="B18" s="15"/>
      <c r="C18" s="15" t="s">
        <v>11</v>
      </c>
      <c r="D18" s="15">
        <v>3</v>
      </c>
      <c r="E18" s="16">
        <v>0</v>
      </c>
      <c r="F18" s="16">
        <f t="shared" si="0"/>
        <v>0</v>
      </c>
      <c r="G18" s="16">
        <v>0</v>
      </c>
      <c r="H18" s="17">
        <f t="shared" si="1"/>
        <v>0</v>
      </c>
    </row>
    <row r="19" spans="1:8" x14ac:dyDescent="0.3">
      <c r="A19" s="14" t="s">
        <v>29</v>
      </c>
      <c r="B19" s="15"/>
      <c r="C19" s="15" t="s">
        <v>11</v>
      </c>
      <c r="D19" s="15">
        <v>12</v>
      </c>
      <c r="E19" s="16">
        <v>0</v>
      </c>
      <c r="F19" s="16">
        <f t="shared" si="0"/>
        <v>0</v>
      </c>
      <c r="G19" s="16">
        <v>0</v>
      </c>
      <c r="H19" s="17">
        <f t="shared" si="1"/>
        <v>0</v>
      </c>
    </row>
    <row r="20" spans="1:8" x14ac:dyDescent="0.3">
      <c r="A20" s="14" t="s">
        <v>30</v>
      </c>
      <c r="B20" s="15"/>
      <c r="C20" s="15" t="s">
        <v>11</v>
      </c>
      <c r="D20" s="15">
        <v>24</v>
      </c>
      <c r="E20" s="16">
        <v>0</v>
      </c>
      <c r="F20" s="16">
        <f t="shared" si="0"/>
        <v>0</v>
      </c>
      <c r="G20" s="16">
        <v>0</v>
      </c>
      <c r="H20" s="17">
        <f t="shared" si="1"/>
        <v>0</v>
      </c>
    </row>
    <row r="21" spans="1:8" x14ac:dyDescent="0.3">
      <c r="A21" s="14" t="s">
        <v>31</v>
      </c>
      <c r="B21" s="15"/>
      <c r="C21" s="15" t="s">
        <v>11</v>
      </c>
      <c r="D21" s="15">
        <v>24</v>
      </c>
      <c r="E21" s="16">
        <v>0</v>
      </c>
      <c r="F21" s="16">
        <f t="shared" si="0"/>
        <v>0</v>
      </c>
      <c r="G21" s="16">
        <v>0</v>
      </c>
      <c r="H21" s="17">
        <f t="shared" si="1"/>
        <v>0</v>
      </c>
    </row>
    <row r="22" spans="1:8" x14ac:dyDescent="0.3">
      <c r="A22" s="14" t="s">
        <v>32</v>
      </c>
      <c r="B22" s="15"/>
      <c r="C22" s="15" t="s">
        <v>11</v>
      </c>
      <c r="D22" s="15">
        <v>12</v>
      </c>
      <c r="E22" s="16">
        <v>0</v>
      </c>
      <c r="F22" s="16">
        <f t="shared" si="0"/>
        <v>0</v>
      </c>
      <c r="G22" s="16">
        <v>0</v>
      </c>
      <c r="H22" s="17">
        <f t="shared" si="1"/>
        <v>0</v>
      </c>
    </row>
    <row r="23" spans="1:8" x14ac:dyDescent="0.3">
      <c r="A23" s="14" t="s">
        <v>33</v>
      </c>
      <c r="B23" s="15"/>
      <c r="C23" s="15" t="s">
        <v>11</v>
      </c>
      <c r="D23" s="15">
        <v>6</v>
      </c>
      <c r="E23" s="16">
        <v>0</v>
      </c>
      <c r="F23" s="16">
        <f t="shared" si="0"/>
        <v>0</v>
      </c>
      <c r="G23" s="16">
        <v>0</v>
      </c>
      <c r="H23" s="17">
        <f t="shared" si="1"/>
        <v>0</v>
      </c>
    </row>
    <row r="24" spans="1:8" x14ac:dyDescent="0.3">
      <c r="A24" s="14" t="s">
        <v>34</v>
      </c>
      <c r="B24" s="15"/>
      <c r="C24" s="15" t="s">
        <v>11</v>
      </c>
      <c r="D24" s="15">
        <v>6</v>
      </c>
      <c r="E24" s="16">
        <v>0</v>
      </c>
      <c r="F24" s="16">
        <f t="shared" si="0"/>
        <v>0</v>
      </c>
      <c r="G24" s="16">
        <v>0</v>
      </c>
      <c r="H24" s="17">
        <f t="shared" si="1"/>
        <v>0</v>
      </c>
    </row>
    <row r="25" spans="1:8" x14ac:dyDescent="0.3">
      <c r="A25" s="14" t="s">
        <v>35</v>
      </c>
      <c r="B25" s="15"/>
      <c r="C25" s="15" t="s">
        <v>11</v>
      </c>
      <c r="D25" s="15">
        <v>148</v>
      </c>
      <c r="E25" s="16">
        <v>0</v>
      </c>
      <c r="F25" s="16">
        <f t="shared" si="0"/>
        <v>0</v>
      </c>
      <c r="G25" s="16">
        <v>0</v>
      </c>
      <c r="H25" s="17">
        <f t="shared" si="1"/>
        <v>0</v>
      </c>
    </row>
    <row r="26" spans="1:8" x14ac:dyDescent="0.3">
      <c r="A26" s="14" t="s">
        <v>36</v>
      </c>
      <c r="B26" s="15"/>
      <c r="C26" s="15" t="s">
        <v>11</v>
      </c>
      <c r="D26" s="15">
        <v>22</v>
      </c>
      <c r="E26" s="16">
        <v>0</v>
      </c>
      <c r="F26" s="16">
        <f t="shared" si="0"/>
        <v>0</v>
      </c>
      <c r="G26" s="16">
        <v>0</v>
      </c>
      <c r="H26" s="17">
        <f t="shared" si="1"/>
        <v>0</v>
      </c>
    </row>
    <row r="27" spans="1:8" x14ac:dyDescent="0.3">
      <c r="A27" s="14" t="s">
        <v>37</v>
      </c>
      <c r="B27" s="15"/>
      <c r="C27" s="15" t="s">
        <v>11</v>
      </c>
      <c r="D27" s="15">
        <v>170</v>
      </c>
      <c r="E27" s="16">
        <v>0</v>
      </c>
      <c r="F27" s="16">
        <f t="shared" si="0"/>
        <v>0</v>
      </c>
      <c r="G27" s="16">
        <v>0</v>
      </c>
      <c r="H27" s="17">
        <f t="shared" si="1"/>
        <v>0</v>
      </c>
    </row>
    <row r="28" spans="1:8" x14ac:dyDescent="0.3">
      <c r="A28" s="14" t="s">
        <v>38</v>
      </c>
      <c r="B28" s="15"/>
      <c r="C28" s="15" t="s">
        <v>39</v>
      </c>
      <c r="D28" s="15">
        <v>1</v>
      </c>
      <c r="E28" s="16">
        <v>0</v>
      </c>
      <c r="F28" s="16">
        <f t="shared" si="0"/>
        <v>0</v>
      </c>
      <c r="G28" s="16">
        <v>0</v>
      </c>
      <c r="H28" s="17">
        <f t="shared" ref="H28:H32" si="2">G28*D28</f>
        <v>0</v>
      </c>
    </row>
    <row r="29" spans="1:8" x14ac:dyDescent="0.3">
      <c r="A29" s="14" t="s">
        <v>40</v>
      </c>
      <c r="B29" s="15"/>
      <c r="C29" s="15" t="s">
        <v>41</v>
      </c>
      <c r="D29" s="15">
        <v>6</v>
      </c>
      <c r="E29" s="16">
        <v>0</v>
      </c>
      <c r="F29" s="16">
        <f t="shared" si="0"/>
        <v>0</v>
      </c>
      <c r="G29" s="16">
        <v>0</v>
      </c>
      <c r="H29" s="17">
        <f t="shared" si="2"/>
        <v>0</v>
      </c>
    </row>
    <row r="30" spans="1:8" x14ac:dyDescent="0.3">
      <c r="A30" s="14" t="s">
        <v>42</v>
      </c>
      <c r="B30" s="15"/>
      <c r="C30" s="15" t="s">
        <v>41</v>
      </c>
      <c r="D30" s="15">
        <v>10</v>
      </c>
      <c r="E30" s="16">
        <v>0</v>
      </c>
      <c r="F30" s="16">
        <f t="shared" si="0"/>
        <v>0</v>
      </c>
      <c r="G30" s="16">
        <v>0</v>
      </c>
      <c r="H30" s="17">
        <f t="shared" si="2"/>
        <v>0</v>
      </c>
    </row>
    <row r="31" spans="1:8" x14ac:dyDescent="0.3">
      <c r="A31" s="14" t="s">
        <v>43</v>
      </c>
      <c r="B31" s="15"/>
      <c r="C31" s="15" t="s">
        <v>39</v>
      </c>
      <c r="D31" s="15">
        <v>1</v>
      </c>
      <c r="E31" s="16">
        <v>0</v>
      </c>
      <c r="F31" s="16">
        <f t="shared" si="0"/>
        <v>0</v>
      </c>
      <c r="G31" s="16">
        <v>0</v>
      </c>
      <c r="H31" s="17">
        <f t="shared" si="2"/>
        <v>0</v>
      </c>
    </row>
    <row r="32" spans="1:8" ht="15" thickBot="1" x14ac:dyDescent="0.35">
      <c r="A32" s="18" t="s">
        <v>44</v>
      </c>
      <c r="B32" s="19"/>
      <c r="C32" s="19" t="s">
        <v>39</v>
      </c>
      <c r="D32" s="19">
        <v>1</v>
      </c>
      <c r="E32" s="20">
        <v>0</v>
      </c>
      <c r="F32" s="20">
        <f t="shared" si="0"/>
        <v>0</v>
      </c>
      <c r="G32" s="20">
        <v>0</v>
      </c>
      <c r="H32" s="21">
        <f t="shared" si="2"/>
        <v>0</v>
      </c>
    </row>
    <row r="33" spans="1:8" ht="15" thickBot="1" x14ac:dyDescent="0.35">
      <c r="A33" s="22" t="s">
        <v>45</v>
      </c>
      <c r="B33" s="23"/>
      <c r="C33" s="23"/>
      <c r="D33" s="23"/>
      <c r="E33" s="24"/>
      <c r="F33" s="27">
        <f>SUM(F3:F32)</f>
        <v>0</v>
      </c>
      <c r="G33" s="24"/>
      <c r="H33" s="28">
        <f>SUM(H3:H32)</f>
        <v>0</v>
      </c>
    </row>
    <row r="35" spans="1:8" x14ac:dyDescent="0.3">
      <c r="A35" s="2" t="s">
        <v>46</v>
      </c>
      <c r="F35" s="26">
        <f>F33</f>
        <v>0</v>
      </c>
    </row>
    <row r="36" spans="1:8" x14ac:dyDescent="0.3">
      <c r="A36" s="2" t="s">
        <v>47</v>
      </c>
      <c r="F36" s="26">
        <f>H33</f>
        <v>0</v>
      </c>
    </row>
    <row r="38" spans="1:8" x14ac:dyDescent="0.3">
      <c r="A38" s="2" t="s">
        <v>48</v>
      </c>
      <c r="F38" s="26">
        <f>F36+F35</f>
        <v>0</v>
      </c>
    </row>
    <row r="39" spans="1:8" x14ac:dyDescent="0.3">
      <c r="A39" s="2"/>
    </row>
  </sheetData>
  <mergeCells count="2">
    <mergeCell ref="E1:F1"/>
    <mergeCell ref="G1:H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C4CD8-FED2-415C-A1A5-28B86B23031D}">
  <dimension ref="A1:H18"/>
  <sheetViews>
    <sheetView workbookViewId="0">
      <selection activeCell="G8" sqref="G8"/>
    </sheetView>
  </sheetViews>
  <sheetFormatPr defaultRowHeight="14.4" x14ac:dyDescent="0.3"/>
  <cols>
    <col min="1" max="1" width="54" customWidth="1"/>
    <col min="2" max="2" width="10.5546875" style="1" customWidth="1"/>
    <col min="3" max="4" width="9.109375" style="1"/>
    <col min="5" max="8" width="14.88671875" customWidth="1"/>
  </cols>
  <sheetData>
    <row r="1" spans="1:8" x14ac:dyDescent="0.3">
      <c r="A1" s="3" t="s">
        <v>0</v>
      </c>
      <c r="B1" s="5" t="s">
        <v>1</v>
      </c>
      <c r="C1" s="5" t="s">
        <v>2</v>
      </c>
      <c r="D1" s="5" t="s">
        <v>3</v>
      </c>
      <c r="E1" s="91" t="s">
        <v>4</v>
      </c>
      <c r="F1" s="91"/>
      <c r="G1" s="92" t="s">
        <v>5</v>
      </c>
      <c r="H1" s="93"/>
    </row>
    <row r="2" spans="1:8" ht="15" thickBot="1" x14ac:dyDescent="0.35">
      <c r="A2" s="4" t="s">
        <v>6</v>
      </c>
      <c r="B2" s="6" t="s">
        <v>7</v>
      </c>
      <c r="C2" s="6"/>
      <c r="D2" s="6" t="s">
        <v>2</v>
      </c>
      <c r="E2" s="7" t="s">
        <v>8</v>
      </c>
      <c r="F2" s="7" t="s">
        <v>9</v>
      </c>
      <c r="G2" s="8" t="s">
        <v>8</v>
      </c>
      <c r="H2" s="9" t="s">
        <v>9</v>
      </c>
    </row>
    <row r="3" spans="1:8" x14ac:dyDescent="0.3">
      <c r="A3" s="10" t="s">
        <v>49</v>
      </c>
      <c r="B3" s="11"/>
      <c r="C3" s="11" t="s">
        <v>50</v>
      </c>
      <c r="D3" s="11">
        <v>2</v>
      </c>
      <c r="E3" s="12">
        <v>0</v>
      </c>
      <c r="F3" s="12">
        <f>E3*D3</f>
        <v>0</v>
      </c>
      <c r="G3" s="12">
        <v>0</v>
      </c>
      <c r="H3" s="13">
        <f>G3*D3</f>
        <v>0</v>
      </c>
    </row>
    <row r="4" spans="1:8" x14ac:dyDescent="0.3">
      <c r="A4" s="14" t="s">
        <v>51</v>
      </c>
      <c r="B4" s="15"/>
      <c r="C4" s="15" t="s">
        <v>50</v>
      </c>
      <c r="D4" s="15">
        <v>4</v>
      </c>
      <c r="E4" s="16">
        <v>0</v>
      </c>
      <c r="F4" s="16">
        <f t="shared" ref="F4:F10" si="0">E4*D4</f>
        <v>0</v>
      </c>
      <c r="G4" s="16">
        <v>0</v>
      </c>
      <c r="H4" s="17">
        <f>G4*D4</f>
        <v>0</v>
      </c>
    </row>
    <row r="5" spans="1:8" x14ac:dyDescent="0.3">
      <c r="A5" s="14" t="s">
        <v>52</v>
      </c>
      <c r="B5" s="15"/>
      <c r="C5" s="15" t="s">
        <v>50</v>
      </c>
      <c r="D5" s="15">
        <v>2</v>
      </c>
      <c r="E5" s="16">
        <v>0</v>
      </c>
      <c r="F5" s="16">
        <f t="shared" si="0"/>
        <v>0</v>
      </c>
      <c r="G5" s="16">
        <v>0</v>
      </c>
      <c r="H5" s="17">
        <f>G5*D5</f>
        <v>0</v>
      </c>
    </row>
    <row r="6" spans="1:8" x14ac:dyDescent="0.3">
      <c r="A6" s="14" t="s">
        <v>53</v>
      </c>
      <c r="B6" s="15"/>
      <c r="C6" s="15" t="s">
        <v>50</v>
      </c>
      <c r="D6" s="15">
        <v>21</v>
      </c>
      <c r="E6" s="16">
        <v>0</v>
      </c>
      <c r="F6" s="16">
        <f t="shared" si="0"/>
        <v>0</v>
      </c>
      <c r="G6" s="16">
        <v>0</v>
      </c>
      <c r="H6" s="17">
        <f t="shared" ref="H6:H11" si="1">G6*D6</f>
        <v>0</v>
      </c>
    </row>
    <row r="7" spans="1:8" x14ac:dyDescent="0.3">
      <c r="A7" s="14" t="s">
        <v>54</v>
      </c>
      <c r="B7" s="15"/>
      <c r="C7" s="15" t="s">
        <v>50</v>
      </c>
      <c r="D7" s="15">
        <v>1</v>
      </c>
      <c r="E7" s="16">
        <v>0</v>
      </c>
      <c r="F7" s="16">
        <f t="shared" si="0"/>
        <v>0</v>
      </c>
      <c r="G7" s="16">
        <v>0</v>
      </c>
      <c r="H7" s="17">
        <f t="shared" si="1"/>
        <v>0</v>
      </c>
    </row>
    <row r="8" spans="1:8" x14ac:dyDescent="0.3">
      <c r="A8" s="14" t="s">
        <v>55</v>
      </c>
      <c r="B8" s="15"/>
      <c r="C8" s="15" t="s">
        <v>56</v>
      </c>
      <c r="D8" s="15">
        <v>1</v>
      </c>
      <c r="E8" s="16"/>
      <c r="F8" s="16">
        <f t="shared" si="0"/>
        <v>0</v>
      </c>
      <c r="G8" s="16"/>
      <c r="H8" s="17">
        <f t="shared" si="1"/>
        <v>0</v>
      </c>
    </row>
    <row r="9" spans="1:8" x14ac:dyDescent="0.3">
      <c r="A9" s="14" t="s">
        <v>57</v>
      </c>
      <c r="B9" s="15"/>
      <c r="C9" s="15" t="s">
        <v>58</v>
      </c>
      <c r="D9" s="15">
        <v>6</v>
      </c>
      <c r="E9" s="16">
        <v>0</v>
      </c>
      <c r="F9" s="16">
        <f t="shared" si="0"/>
        <v>0</v>
      </c>
      <c r="G9" s="16">
        <v>0</v>
      </c>
      <c r="H9" s="17">
        <f t="shared" si="1"/>
        <v>0</v>
      </c>
    </row>
    <row r="10" spans="1:8" x14ac:dyDescent="0.3">
      <c r="A10" s="14" t="s">
        <v>43</v>
      </c>
      <c r="B10" s="15"/>
      <c r="C10" s="15" t="s">
        <v>56</v>
      </c>
      <c r="D10" s="15">
        <v>1</v>
      </c>
      <c r="E10" s="16">
        <v>0</v>
      </c>
      <c r="F10" s="16">
        <f t="shared" si="0"/>
        <v>0</v>
      </c>
      <c r="G10" s="16">
        <v>0</v>
      </c>
      <c r="H10" s="17">
        <f t="shared" si="1"/>
        <v>0</v>
      </c>
    </row>
    <row r="11" spans="1:8" ht="15" thickBot="1" x14ac:dyDescent="0.35">
      <c r="A11" s="14" t="s">
        <v>44</v>
      </c>
      <c r="B11" s="15"/>
      <c r="C11" s="15" t="s">
        <v>56</v>
      </c>
      <c r="D11" s="15">
        <v>1</v>
      </c>
      <c r="E11" s="16">
        <v>0</v>
      </c>
      <c r="F11" s="16">
        <f>E11*D11</f>
        <v>0</v>
      </c>
      <c r="G11" s="16">
        <v>0</v>
      </c>
      <c r="H11" s="17">
        <f t="shared" si="1"/>
        <v>0</v>
      </c>
    </row>
    <row r="12" spans="1:8" ht="15" thickBot="1" x14ac:dyDescent="0.35">
      <c r="A12" s="22" t="s">
        <v>45</v>
      </c>
      <c r="B12" s="23"/>
      <c r="C12" s="23"/>
      <c r="D12" s="23"/>
      <c r="E12" s="24"/>
      <c r="F12" s="27">
        <f>SUM(F3:F11)</f>
        <v>0</v>
      </c>
      <c r="G12" s="24"/>
      <c r="H12" s="28">
        <f>SUM(H3:H11)</f>
        <v>0</v>
      </c>
    </row>
    <row r="14" spans="1:8" x14ac:dyDescent="0.3">
      <c r="A14" s="2" t="s">
        <v>46</v>
      </c>
      <c r="F14" s="26">
        <f>F12</f>
        <v>0</v>
      </c>
    </row>
    <row r="15" spans="1:8" x14ac:dyDescent="0.3">
      <c r="A15" s="2" t="s">
        <v>47</v>
      </c>
      <c r="F15" s="26">
        <f>H12</f>
        <v>0</v>
      </c>
    </row>
    <row r="17" spans="1:6" x14ac:dyDescent="0.3">
      <c r="A17" s="2" t="s">
        <v>48</v>
      </c>
      <c r="F17" s="26">
        <f>F15+F14</f>
        <v>0</v>
      </c>
    </row>
    <row r="18" spans="1:6" x14ac:dyDescent="0.3">
      <c r="A18" s="2"/>
    </row>
  </sheetData>
  <mergeCells count="2">
    <mergeCell ref="E1:F1"/>
    <mergeCell ref="G1:H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7AC71-5D6F-4AF1-B5D3-8464D647FF2E}">
  <dimension ref="A1:H27"/>
  <sheetViews>
    <sheetView tabSelected="1" workbookViewId="0">
      <selection activeCell="H17" sqref="H17"/>
    </sheetView>
  </sheetViews>
  <sheetFormatPr defaultRowHeight="14.4" x14ac:dyDescent="0.3"/>
  <cols>
    <col min="1" max="1" width="54" customWidth="1"/>
    <col min="2" max="2" width="10.5546875" style="1" customWidth="1"/>
    <col min="3" max="4" width="9.109375" style="1"/>
    <col min="5" max="8" width="14.88671875" customWidth="1"/>
  </cols>
  <sheetData>
    <row r="1" spans="1:8" x14ac:dyDescent="0.3">
      <c r="A1" s="3" t="s">
        <v>0</v>
      </c>
      <c r="B1" s="5" t="s">
        <v>1</v>
      </c>
      <c r="C1" s="5" t="s">
        <v>2</v>
      </c>
      <c r="D1" s="5" t="s">
        <v>3</v>
      </c>
      <c r="E1" s="91" t="s">
        <v>4</v>
      </c>
      <c r="F1" s="91"/>
      <c r="G1" s="92" t="s">
        <v>5</v>
      </c>
      <c r="H1" s="93"/>
    </row>
    <row r="2" spans="1:8" ht="15" thickBot="1" x14ac:dyDescent="0.35">
      <c r="A2" s="4" t="s">
        <v>6</v>
      </c>
      <c r="B2" s="6" t="s">
        <v>7</v>
      </c>
      <c r="C2" s="6"/>
      <c r="D2" s="6" t="s">
        <v>2</v>
      </c>
      <c r="E2" s="7" t="s">
        <v>8</v>
      </c>
      <c r="F2" s="7" t="s">
        <v>9</v>
      </c>
      <c r="G2" s="8" t="s">
        <v>8</v>
      </c>
      <c r="H2" s="9" t="s">
        <v>9</v>
      </c>
    </row>
    <row r="3" spans="1:8" x14ac:dyDescent="0.3">
      <c r="A3" s="10" t="s">
        <v>59</v>
      </c>
      <c r="B3" s="11"/>
      <c r="C3" s="11" t="s">
        <v>20</v>
      </c>
      <c r="D3" s="11">
        <v>320</v>
      </c>
      <c r="E3" s="12">
        <v>0</v>
      </c>
      <c r="F3" s="12">
        <f>E3*D3</f>
        <v>0</v>
      </c>
      <c r="G3" s="12">
        <v>0</v>
      </c>
      <c r="H3" s="13">
        <f>G3*D3</f>
        <v>0</v>
      </c>
    </row>
    <row r="4" spans="1:8" x14ac:dyDescent="0.3">
      <c r="A4" s="14" t="s">
        <v>60</v>
      </c>
      <c r="B4" s="15"/>
      <c r="C4" s="15" t="s">
        <v>20</v>
      </c>
      <c r="D4" s="15">
        <v>480</v>
      </c>
      <c r="E4" s="16">
        <v>0</v>
      </c>
      <c r="F4" s="16">
        <f t="shared" ref="F4:F20" si="0">E4*D4</f>
        <v>0</v>
      </c>
      <c r="G4" s="16">
        <v>0</v>
      </c>
      <c r="H4" s="17">
        <f>G4*D4</f>
        <v>0</v>
      </c>
    </row>
    <row r="5" spans="1:8" x14ac:dyDescent="0.3">
      <c r="A5" s="14" t="s">
        <v>61</v>
      </c>
      <c r="B5" s="15"/>
      <c r="C5" s="15" t="s">
        <v>50</v>
      </c>
      <c r="D5" s="15">
        <v>320</v>
      </c>
      <c r="E5" s="16">
        <v>0</v>
      </c>
      <c r="F5" s="16">
        <f t="shared" si="0"/>
        <v>0</v>
      </c>
      <c r="G5" s="16">
        <v>0</v>
      </c>
      <c r="H5" s="17">
        <f>G5*D5</f>
        <v>0</v>
      </c>
    </row>
    <row r="6" spans="1:8" x14ac:dyDescent="0.3">
      <c r="A6" s="14" t="s">
        <v>62</v>
      </c>
      <c r="B6" s="15"/>
      <c r="C6" s="15" t="s">
        <v>50</v>
      </c>
      <c r="D6" s="15">
        <v>160</v>
      </c>
      <c r="E6" s="16">
        <v>0</v>
      </c>
      <c r="F6" s="16">
        <f t="shared" si="0"/>
        <v>0</v>
      </c>
      <c r="G6" s="16">
        <v>0</v>
      </c>
      <c r="H6" s="17">
        <f t="shared" ref="H6:H20" si="1">G6*D6</f>
        <v>0</v>
      </c>
    </row>
    <row r="7" spans="1:8" x14ac:dyDescent="0.3">
      <c r="A7" s="14" t="s">
        <v>63</v>
      </c>
      <c r="B7" s="15"/>
      <c r="C7" s="15" t="s">
        <v>50</v>
      </c>
      <c r="D7" s="15">
        <v>320</v>
      </c>
      <c r="E7" s="16">
        <v>0</v>
      </c>
      <c r="F7" s="16">
        <f t="shared" si="0"/>
        <v>0</v>
      </c>
      <c r="G7" s="16">
        <v>0</v>
      </c>
      <c r="H7" s="17">
        <f t="shared" si="1"/>
        <v>0</v>
      </c>
    </row>
    <row r="8" spans="1:8" x14ac:dyDescent="0.3">
      <c r="A8" s="14" t="s">
        <v>64</v>
      </c>
      <c r="B8" s="15"/>
      <c r="C8" s="15" t="s">
        <v>20</v>
      </c>
      <c r="D8" s="15">
        <v>35</v>
      </c>
      <c r="E8" s="16">
        <v>0</v>
      </c>
      <c r="F8" s="16">
        <f t="shared" si="0"/>
        <v>0</v>
      </c>
      <c r="G8" s="16">
        <v>0</v>
      </c>
      <c r="H8" s="17">
        <f t="shared" si="1"/>
        <v>0</v>
      </c>
    </row>
    <row r="9" spans="1:8" x14ac:dyDescent="0.3">
      <c r="A9" s="14" t="s">
        <v>65</v>
      </c>
      <c r="B9" s="15"/>
      <c r="C9" s="15" t="s">
        <v>50</v>
      </c>
      <c r="D9" s="15">
        <v>24</v>
      </c>
      <c r="E9" s="16">
        <v>0</v>
      </c>
      <c r="F9" s="16">
        <f t="shared" si="0"/>
        <v>0</v>
      </c>
      <c r="G9" s="16">
        <v>0</v>
      </c>
      <c r="H9" s="17">
        <f t="shared" si="1"/>
        <v>0</v>
      </c>
    </row>
    <row r="10" spans="1:8" x14ac:dyDescent="0.3">
      <c r="A10" s="14" t="s">
        <v>66</v>
      </c>
      <c r="B10" s="15"/>
      <c r="C10" s="15" t="s">
        <v>50</v>
      </c>
      <c r="D10" s="15">
        <v>48</v>
      </c>
      <c r="E10" s="16">
        <v>0</v>
      </c>
      <c r="F10" s="16">
        <f t="shared" si="0"/>
        <v>0</v>
      </c>
      <c r="G10" s="16">
        <v>0</v>
      </c>
      <c r="H10" s="17">
        <f t="shared" si="1"/>
        <v>0</v>
      </c>
    </row>
    <row r="11" spans="1:8" x14ac:dyDescent="0.3">
      <c r="A11" s="14" t="s">
        <v>67</v>
      </c>
      <c r="B11" s="15"/>
      <c r="C11" s="15" t="s">
        <v>20</v>
      </c>
      <c r="D11" s="15">
        <v>675</v>
      </c>
      <c r="E11" s="16">
        <v>0</v>
      </c>
      <c r="F11" s="16">
        <f>E11*D11</f>
        <v>0</v>
      </c>
      <c r="G11" s="16">
        <v>0</v>
      </c>
      <c r="H11" s="17">
        <f t="shared" si="1"/>
        <v>0</v>
      </c>
    </row>
    <row r="12" spans="1:8" x14ac:dyDescent="0.3">
      <c r="A12" s="14" t="s">
        <v>68</v>
      </c>
      <c r="B12" s="15"/>
      <c r="C12" s="15" t="s">
        <v>50</v>
      </c>
      <c r="D12" s="15">
        <v>76</v>
      </c>
      <c r="E12" s="16">
        <v>0</v>
      </c>
      <c r="F12" s="16">
        <f t="shared" si="0"/>
        <v>0</v>
      </c>
      <c r="G12" s="16">
        <v>0</v>
      </c>
      <c r="H12" s="17">
        <f t="shared" si="1"/>
        <v>0</v>
      </c>
    </row>
    <row r="13" spans="1:8" x14ac:dyDescent="0.3">
      <c r="A13" s="14" t="s">
        <v>69</v>
      </c>
      <c r="B13" s="15"/>
      <c r="C13" s="15" t="s">
        <v>50</v>
      </c>
      <c r="D13" s="15">
        <v>76</v>
      </c>
      <c r="E13" s="16">
        <v>0</v>
      </c>
      <c r="F13" s="16">
        <f t="shared" si="0"/>
        <v>0</v>
      </c>
      <c r="G13" s="16">
        <v>0</v>
      </c>
      <c r="H13" s="17">
        <f t="shared" si="1"/>
        <v>0</v>
      </c>
    </row>
    <row r="14" spans="1:8" x14ac:dyDescent="0.3">
      <c r="A14" s="14" t="s">
        <v>38</v>
      </c>
      <c r="B14" s="15"/>
      <c r="C14" s="15" t="s">
        <v>56</v>
      </c>
      <c r="D14" s="15">
        <v>1</v>
      </c>
      <c r="E14" s="16"/>
      <c r="F14" s="16">
        <f t="shared" si="0"/>
        <v>0</v>
      </c>
      <c r="G14" s="16"/>
      <c r="H14" s="17">
        <f t="shared" si="1"/>
        <v>0</v>
      </c>
    </row>
    <row r="15" spans="1:8" x14ac:dyDescent="0.3">
      <c r="A15" s="14" t="s">
        <v>70</v>
      </c>
      <c r="B15" s="15"/>
      <c r="C15" s="15" t="s">
        <v>50</v>
      </c>
      <c r="D15" s="15">
        <v>6</v>
      </c>
      <c r="E15" s="16">
        <v>0</v>
      </c>
      <c r="F15" s="16">
        <f t="shared" si="0"/>
        <v>0</v>
      </c>
      <c r="G15" s="16">
        <v>0</v>
      </c>
      <c r="H15" s="17">
        <f t="shared" si="1"/>
        <v>0</v>
      </c>
    </row>
    <row r="16" spans="1:8" x14ac:dyDescent="0.3">
      <c r="A16" s="14" t="s">
        <v>71</v>
      </c>
      <c r="B16" s="15"/>
      <c r="C16" s="15" t="s">
        <v>50</v>
      </c>
      <c r="D16" s="15">
        <v>42</v>
      </c>
      <c r="E16" s="16">
        <v>0</v>
      </c>
      <c r="F16" s="16">
        <f t="shared" si="0"/>
        <v>0</v>
      </c>
      <c r="G16" s="16">
        <v>0</v>
      </c>
      <c r="H16" s="17">
        <f t="shared" si="1"/>
        <v>0</v>
      </c>
    </row>
    <row r="17" spans="1:8" x14ac:dyDescent="0.3">
      <c r="A17" s="14" t="s">
        <v>97</v>
      </c>
      <c r="B17" s="15"/>
      <c r="C17" s="15" t="s">
        <v>56</v>
      </c>
      <c r="D17" s="15">
        <v>1</v>
      </c>
      <c r="E17" s="16">
        <v>0</v>
      </c>
      <c r="F17" s="16">
        <f t="shared" si="0"/>
        <v>0</v>
      </c>
      <c r="G17" s="16">
        <v>0</v>
      </c>
      <c r="H17" s="17">
        <f t="shared" si="1"/>
        <v>0</v>
      </c>
    </row>
    <row r="18" spans="1:8" x14ac:dyDescent="0.3">
      <c r="A18" s="14" t="s">
        <v>42</v>
      </c>
      <c r="B18" s="15"/>
      <c r="C18" s="15" t="s">
        <v>58</v>
      </c>
      <c r="D18" s="15">
        <v>12</v>
      </c>
      <c r="E18" s="16">
        <v>0</v>
      </c>
      <c r="F18" s="16">
        <f t="shared" si="0"/>
        <v>0</v>
      </c>
      <c r="G18" s="16">
        <v>0</v>
      </c>
      <c r="H18" s="17">
        <f t="shared" si="1"/>
        <v>0</v>
      </c>
    </row>
    <row r="19" spans="1:8" x14ac:dyDescent="0.3">
      <c r="A19" s="14" t="s">
        <v>43</v>
      </c>
      <c r="B19" s="15"/>
      <c r="C19" s="15" t="s">
        <v>56</v>
      </c>
      <c r="D19" s="15">
        <v>1</v>
      </c>
      <c r="E19" s="16">
        <v>0</v>
      </c>
      <c r="F19" s="16">
        <f t="shared" si="0"/>
        <v>0</v>
      </c>
      <c r="G19" s="16">
        <v>0</v>
      </c>
      <c r="H19" s="17">
        <f t="shared" si="1"/>
        <v>0</v>
      </c>
    </row>
    <row r="20" spans="1:8" ht="15" thickBot="1" x14ac:dyDescent="0.35">
      <c r="A20" s="14" t="s">
        <v>44</v>
      </c>
      <c r="B20" s="15"/>
      <c r="C20" s="15" t="s">
        <v>56</v>
      </c>
      <c r="D20" s="15">
        <v>1</v>
      </c>
      <c r="E20" s="16">
        <v>0</v>
      </c>
      <c r="F20" s="16">
        <f t="shared" si="0"/>
        <v>0</v>
      </c>
      <c r="G20" s="16">
        <v>0</v>
      </c>
      <c r="H20" s="17">
        <f t="shared" si="1"/>
        <v>0</v>
      </c>
    </row>
    <row r="21" spans="1:8" ht="15" thickBot="1" x14ac:dyDescent="0.35">
      <c r="A21" s="22" t="s">
        <v>45</v>
      </c>
      <c r="B21" s="23"/>
      <c r="C21" s="23"/>
      <c r="D21" s="23"/>
      <c r="E21" s="24"/>
      <c r="F21" s="27">
        <f>SUM(F3:F20)</f>
        <v>0</v>
      </c>
      <c r="G21" s="24"/>
      <c r="H21" s="28">
        <f>SUM(H3:H20)</f>
        <v>0</v>
      </c>
    </row>
    <row r="23" spans="1:8" x14ac:dyDescent="0.3">
      <c r="A23" s="2" t="s">
        <v>46</v>
      </c>
      <c r="F23" s="26">
        <f>F21</f>
        <v>0</v>
      </c>
    </row>
    <row r="24" spans="1:8" x14ac:dyDescent="0.3">
      <c r="A24" s="2" t="s">
        <v>47</v>
      </c>
      <c r="F24" s="26">
        <f>H21</f>
        <v>0</v>
      </c>
    </row>
    <row r="26" spans="1:8" x14ac:dyDescent="0.3">
      <c r="A26" s="2" t="s">
        <v>48</v>
      </c>
      <c r="F26" s="26">
        <f>F24+F23</f>
        <v>0</v>
      </c>
    </row>
    <row r="27" spans="1:8" x14ac:dyDescent="0.3">
      <c r="A27" s="2"/>
    </row>
  </sheetData>
  <mergeCells count="2">
    <mergeCell ref="E1:F1"/>
    <mergeCell ref="G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KRYCÍ LIST ROZPOČTU</vt:lpstr>
      <vt:lpstr>Strukturovaná kabeláž</vt:lpstr>
      <vt:lpstr>Aktivní prvky</vt:lpstr>
      <vt:lpstr>Kabelové trasy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Vít Schindler</cp:lastModifiedBy>
  <dcterms:created xsi:type="dcterms:W3CDTF">2024-03-21T12:17:47Z</dcterms:created>
  <dcterms:modified xsi:type="dcterms:W3CDTF">2024-04-10T11:17:49Z</dcterms:modified>
</cp:coreProperties>
</file>